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70" windowWidth="23880" windowHeight="9705"/>
  </bookViews>
  <sheets>
    <sheet name="Cattle" sheetId="12" r:id="rId1"/>
    <sheet name="Goats" sheetId="13" r:id="rId2"/>
    <sheet name="Sheep" sheetId="14" r:id="rId3"/>
    <sheet name="Camels" sheetId="15" r:id="rId4"/>
  </sheets>
  <calcPr calcId="145621"/>
</workbook>
</file>

<file path=xl/calcChain.xml><?xml version="1.0" encoding="utf-8"?>
<calcChain xmlns="http://schemas.openxmlformats.org/spreadsheetml/2006/main">
  <c r="J64" i="12" l="1"/>
  <c r="I64" i="12"/>
  <c r="J59" i="12"/>
  <c r="I59" i="12"/>
  <c r="J58" i="12"/>
  <c r="I58" i="12"/>
  <c r="J57" i="12"/>
  <c r="I57" i="12"/>
  <c r="I56" i="12"/>
  <c r="I63" i="12" s="1"/>
  <c r="I55" i="12"/>
  <c r="I62" i="12" s="1"/>
  <c r="E66" i="12"/>
  <c r="E65" i="12"/>
  <c r="E59" i="12"/>
  <c r="E58" i="12"/>
  <c r="E57" i="12"/>
  <c r="E56" i="12"/>
  <c r="E55" i="12"/>
  <c r="E54" i="12"/>
  <c r="E64" i="12"/>
  <c r="E63" i="12"/>
  <c r="E62" i="12"/>
  <c r="E61" i="12"/>
  <c r="J43" i="12"/>
  <c r="J48" i="12" s="1"/>
  <c r="I43" i="12"/>
  <c r="I48" i="12" s="1"/>
  <c r="J42" i="12"/>
  <c r="I42" i="12"/>
  <c r="I41" i="12"/>
  <c r="I40" i="12"/>
  <c r="I47" i="12" s="1"/>
  <c r="I39" i="12"/>
  <c r="I46" i="12" s="1"/>
  <c r="J55" i="12" l="1"/>
  <c r="J62" i="12" s="1"/>
  <c r="J56" i="12"/>
  <c r="J63" i="12" s="1"/>
  <c r="J39" i="12"/>
  <c r="J46" i="12" s="1"/>
  <c r="J40" i="12"/>
  <c r="J59" i="14"/>
  <c r="I59" i="14"/>
  <c r="J58" i="14"/>
  <c r="I58" i="14"/>
  <c r="J57" i="14"/>
  <c r="J64" i="14" s="1"/>
  <c r="I57" i="14"/>
  <c r="I64" i="14" s="1"/>
  <c r="J56" i="14"/>
  <c r="I56" i="14"/>
  <c r="I63" i="14" s="1"/>
  <c r="I55" i="14"/>
  <c r="J55" i="14" s="1"/>
  <c r="J63" i="14" s="1"/>
  <c r="I54" i="14"/>
  <c r="J54" i="14" s="1"/>
  <c r="J62" i="14" s="1"/>
  <c r="J59" i="13"/>
  <c r="I59" i="13"/>
  <c r="J58" i="13"/>
  <c r="I58" i="13"/>
  <c r="J57" i="13"/>
  <c r="I57" i="13"/>
  <c r="I64" i="13" s="1"/>
  <c r="J56" i="13"/>
  <c r="I56" i="13"/>
  <c r="I55" i="13"/>
  <c r="J55" i="13" s="1"/>
  <c r="J63" i="13" s="1"/>
  <c r="I54" i="13"/>
  <c r="I62" i="13" s="1"/>
  <c r="J54" i="13" l="1"/>
  <c r="J62" i="13" s="1"/>
  <c r="J64" i="13"/>
  <c r="I63" i="13"/>
  <c r="I62" i="14"/>
  <c r="D37" i="15"/>
  <c r="E25" i="15"/>
  <c r="J19" i="15" s="1"/>
  <c r="E24" i="15"/>
  <c r="E23" i="15"/>
  <c r="J21" i="15"/>
  <c r="J26" i="15" s="1"/>
  <c r="I21" i="15"/>
  <c r="I26" i="15" s="1"/>
  <c r="J20" i="15"/>
  <c r="I20" i="15"/>
  <c r="I19" i="15"/>
  <c r="I18" i="15"/>
  <c r="J18" i="15" s="1"/>
  <c r="I17" i="15"/>
  <c r="J17" i="15" s="1"/>
  <c r="J24" i="15" s="1"/>
  <c r="J25" i="15" l="1"/>
  <c r="I24" i="15"/>
  <c r="I25" i="15"/>
  <c r="J41" i="14"/>
  <c r="I41" i="14"/>
  <c r="J40" i="14"/>
  <c r="I40" i="14"/>
  <c r="J39" i="14"/>
  <c r="I39" i="14"/>
  <c r="I38" i="14"/>
  <c r="I37" i="14"/>
  <c r="J37" i="14" s="1"/>
  <c r="J45" i="14" s="1"/>
  <c r="I36" i="14"/>
  <c r="J36" i="14" s="1"/>
  <c r="J44" i="14" s="1"/>
  <c r="J41" i="13"/>
  <c r="I41" i="13"/>
  <c r="J40" i="13"/>
  <c r="J39" i="13"/>
  <c r="J46" i="13" s="1"/>
  <c r="I39" i="13"/>
  <c r="I40" i="13"/>
  <c r="I38" i="13"/>
  <c r="I36" i="13"/>
  <c r="I44" i="13" s="1"/>
  <c r="I37" i="13"/>
  <c r="J36" i="13"/>
  <c r="J44" i="13" s="1"/>
  <c r="E48" i="14"/>
  <c r="E47" i="14"/>
  <c r="J38" i="14" s="1"/>
  <c r="E46" i="14"/>
  <c r="E45" i="14"/>
  <c r="E44" i="14"/>
  <c r="E20" i="14"/>
  <c r="E48" i="13"/>
  <c r="E47" i="13"/>
  <c r="J38" i="13" s="1"/>
  <c r="E46" i="13"/>
  <c r="E45" i="13"/>
  <c r="E44" i="13"/>
  <c r="E20" i="13"/>
  <c r="D79" i="12"/>
  <c r="E48" i="12"/>
  <c r="J41" i="12" s="1"/>
  <c r="J47" i="12" s="1"/>
  <c r="E47" i="12"/>
  <c r="E46" i="12"/>
  <c r="E45" i="12"/>
  <c r="I45" i="13" l="1"/>
  <c r="I46" i="13"/>
  <c r="I45" i="14"/>
  <c r="I44" i="14"/>
  <c r="I46" i="14"/>
  <c r="J46" i="14"/>
  <c r="J37" i="13"/>
  <c r="J45" i="13" s="1"/>
  <c r="E14" i="12" l="1"/>
</calcChain>
</file>

<file path=xl/sharedStrings.xml><?xml version="1.0" encoding="utf-8"?>
<sst xmlns="http://schemas.openxmlformats.org/spreadsheetml/2006/main" count="564" uniqueCount="76">
  <si>
    <t>A</t>
  </si>
  <si>
    <t>SA</t>
  </si>
  <si>
    <t>Mortality</t>
  </si>
  <si>
    <t>Parturition</t>
  </si>
  <si>
    <t>A-SA</t>
  </si>
  <si>
    <t>Area</t>
  </si>
  <si>
    <t>Net prolificacy</t>
  </si>
  <si>
    <t>SH</t>
  </si>
  <si>
    <t>Parameter</t>
  </si>
  <si>
    <t>Sex</t>
  </si>
  <si>
    <t>0-12</t>
  </si>
  <si>
    <t>&gt;12-48</t>
  </si>
  <si>
    <t>&gt;48</t>
  </si>
  <si>
    <t>Mean</t>
  </si>
  <si>
    <t>Prop. females</t>
  </si>
  <si>
    <t>Prop. adult females</t>
  </si>
  <si>
    <t>DEMOGRAPHY</t>
  </si>
  <si>
    <t>F</t>
  </si>
  <si>
    <t>M</t>
  </si>
  <si>
    <t>&gt;=48</t>
  </si>
  <si>
    <t>LIVE WEIGHT</t>
  </si>
  <si>
    <t>Unit</t>
  </si>
  <si>
    <t>Class (mo)</t>
  </si>
  <si>
    <t>&gt;12-24</t>
  </si>
  <si>
    <t>&gt;24-36</t>
  </si>
  <si>
    <t>&gt;36-48</t>
  </si>
  <si>
    <t>Class</t>
  </si>
  <si>
    <t>Age class (mo)</t>
  </si>
  <si>
    <t>Age (mo)</t>
  </si>
  <si>
    <t>Source</t>
  </si>
  <si>
    <t>MILK</t>
  </si>
  <si>
    <t>Lactation length (d)</t>
  </si>
  <si>
    <t>Daily offtake (l / d of lactation)</t>
  </si>
  <si>
    <t>Total offtake / lactation (l)</t>
  </si>
  <si>
    <t>Mean (kg)</t>
  </si>
  <si>
    <t>/ 100 animals-years</t>
  </si>
  <si>
    <t>%</t>
  </si>
  <si>
    <t>nb deliveries / 100 adult females-years</t>
  </si>
  <si>
    <t>nb living offspring / delivery</t>
  </si>
  <si>
    <t>Same as above</t>
  </si>
  <si>
    <t>a</t>
  </si>
  <si>
    <t>b</t>
  </si>
  <si>
    <t>a: Meta-analysis of the literature review carried out for this study</t>
  </si>
  <si>
    <t>&gt;10</t>
  </si>
  <si>
    <t>0-10</t>
  </si>
  <si>
    <t>A-SA-SH</t>
  </si>
  <si>
    <t>b: Analysis of a long term (1984-1995) animal-based herd monitoring CIRAD data set (Kolda region, South Senegal)</t>
  </si>
  <si>
    <t>0-3</t>
  </si>
  <si>
    <t>&gt;3-6</t>
  </si>
  <si>
    <t>&gt;6-10</t>
  </si>
  <si>
    <t>&gt;10-12</t>
  </si>
  <si>
    <t>&gt;24</t>
  </si>
  <si>
    <t>c</t>
  </si>
  <si>
    <t>&gt;3-10</t>
  </si>
  <si>
    <t>Averages by age classes</t>
  </si>
  <si>
    <t>c: Interpolation (used for the further calculations of averages by age classes)</t>
  </si>
  <si>
    <t>Indexes for the sources</t>
  </si>
  <si>
    <t>d</t>
  </si>
  <si>
    <t>b: Analysis of a long term (1987-1997) animal-based herd monitoring CIRAD data set (Kolda region, South Senegal)</t>
  </si>
  <si>
    <t>a: Short CIRAD literature review (2012) over North/West/Central/East Africa and Middle-East (Chad, Tunisia, Sudan, Ethiopia, Somalia, Morocco, Saudi Arabia)</t>
  </si>
  <si>
    <t>Dressing-out percentage</t>
  </si>
  <si>
    <t>e: Memento de l'Agronome, 2002</t>
  </si>
  <si>
    <t>e</t>
  </si>
  <si>
    <t>c: Memento de l'Agronome, 2002</t>
  </si>
  <si>
    <t>d: Expert (C. Corniaux, CIRAD) + Unpublished CIRAD data</t>
  </si>
  <si>
    <t>b: Estimates for Sahel; expert (B. Faye, CIRAD)  + synthesis article (Chaibou &amp; Faye, 2006)</t>
  </si>
  <si>
    <t>c: Expert (B. Faye, CIRAD)  + synthesis article (Kadim et al., 2008)</t>
  </si>
  <si>
    <t>f</t>
  </si>
  <si>
    <t>f: Expert (C. Corniaux, CIRAD) + Jaitner 2013</t>
  </si>
  <si>
    <t>e: Memento de l'Agronome 2002</t>
  </si>
  <si>
    <t>d: Expert (M. Lesnoff, CIRAD)</t>
  </si>
  <si>
    <t>DRY MATTER REQUIREMENTS</t>
  </si>
  <si>
    <t>Daily intake (% Live weight)</t>
  </si>
  <si>
    <t>Longevity of the females in the herd (year)</t>
  </si>
  <si>
    <t>No literature data collected for this study; Values were assumed as-20% of the A-SA (taurines vs zebus)</t>
  </si>
  <si>
    <t>&lt;== taken as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</si>
</sst>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sz val="9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sz val="9"/>
      <color theme="0" tint="-4.9989318521683403E-2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color rgb="FF990000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1" fontId="1" fillId="0" borderId="0" xfId="0" applyNumberFormat="1" applyFont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Alignment="1">
      <alignment horizontal="center"/>
    </xf>
    <xf numFmtId="0" fontId="6" fillId="0" borderId="0" xfId="0" applyFont="1" applyBorder="1"/>
    <xf numFmtId="0" fontId="7" fillId="0" borderId="0" xfId="0" applyFont="1"/>
    <xf numFmtId="0" fontId="4" fillId="0" borderId="0" xfId="0" applyFont="1"/>
    <xf numFmtId="0" fontId="8" fillId="0" borderId="0" xfId="0" applyFont="1" applyBorder="1"/>
    <xf numFmtId="0" fontId="7" fillId="0" borderId="0" xfId="0" applyFont="1" applyBorder="1"/>
    <xf numFmtId="0" fontId="2" fillId="0" borderId="0" xfId="0" applyFont="1" applyAlignment="1">
      <alignment horizontal="right"/>
    </xf>
    <xf numFmtId="0" fontId="4" fillId="0" borderId="0" xfId="0" applyFont="1" applyBorder="1"/>
    <xf numFmtId="0" fontId="2" fillId="0" borderId="0" xfId="0" applyFont="1" applyAlignment="1"/>
    <xf numFmtId="0" fontId="1" fillId="0" borderId="0" xfId="0" applyFont="1" applyAlignment="1"/>
    <xf numFmtId="0" fontId="9" fillId="0" borderId="0" xfId="0" applyFont="1"/>
    <xf numFmtId="0" fontId="10" fillId="0" borderId="0" xfId="0" applyFont="1"/>
    <xf numFmtId="1" fontId="10" fillId="0" borderId="0" xfId="0" applyNumberFormat="1" applyFont="1"/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0" fillId="0" borderId="0" xfId="0" applyFont="1" applyBorder="1"/>
    <xf numFmtId="0" fontId="1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1" fontId="14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2" borderId="0" xfId="0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/>
    <xf numFmtId="0" fontId="6" fillId="0" borderId="0" xfId="0" applyFont="1" applyAlignment="1"/>
    <xf numFmtId="0" fontId="6" fillId="0" borderId="1" xfId="0" applyFont="1" applyBorder="1"/>
    <xf numFmtId="0" fontId="4" fillId="2" borderId="0" xfId="0" applyFont="1" applyFill="1"/>
    <xf numFmtId="0" fontId="4" fillId="0" borderId="1" xfId="0" applyFont="1" applyBorder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64" fontId="1" fillId="0" borderId="0" xfId="0" applyNumberFormat="1" applyFont="1"/>
    <xf numFmtId="1" fontId="8" fillId="0" borderId="0" xfId="0" applyNumberFormat="1" applyFo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1" fontId="17" fillId="0" borderId="0" xfId="0" applyNumberFormat="1" applyFont="1"/>
    <xf numFmtId="1" fontId="17" fillId="0" borderId="0" xfId="0" applyNumberFormat="1" applyFont="1" applyBorder="1"/>
    <xf numFmtId="0" fontId="1" fillId="0" borderId="0" xfId="0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6" fillId="0" borderId="2" xfId="0" applyFont="1" applyBorder="1"/>
    <xf numFmtId="0" fontId="1" fillId="0" borderId="2" xfId="0" applyFont="1" applyBorder="1"/>
    <xf numFmtId="0" fontId="18" fillId="0" borderId="0" xfId="0" applyFont="1"/>
    <xf numFmtId="0" fontId="17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abSelected="1" topLeftCell="A7" workbookViewId="0">
      <selection activeCell="J90" sqref="J90"/>
    </sheetView>
  </sheetViews>
  <sheetFormatPr baseColWidth="10" defaultRowHeight="12.75" customHeight="1" x14ac:dyDescent="0.2"/>
  <cols>
    <col min="1" max="1" width="7.7109375" style="1" customWidth="1"/>
    <col min="2" max="2" width="11.42578125" style="1"/>
    <col min="3" max="3" width="14" style="1" customWidth="1"/>
    <col min="4" max="4" width="11.7109375" style="17" customWidth="1"/>
    <col min="5" max="5" width="7.85546875" style="14" customWidth="1"/>
    <col min="6" max="6" width="5.7109375" style="14" customWidth="1"/>
    <col min="7" max="7" width="8.85546875" style="17" customWidth="1"/>
    <col min="8" max="10" width="8.42578125" style="1" customWidth="1"/>
    <col min="11" max="16384" width="11.42578125" style="1"/>
  </cols>
  <sheetData>
    <row r="1" spans="1:13" s="10" customFormat="1" ht="12.75" customHeight="1" x14ac:dyDescent="0.2">
      <c r="A1" s="10" t="s">
        <v>16</v>
      </c>
      <c r="D1" s="55"/>
      <c r="E1" s="52"/>
      <c r="F1" s="52"/>
      <c r="G1" s="55"/>
    </row>
    <row r="2" spans="1:13" s="23" customFormat="1" ht="12.75" customHeight="1" x14ac:dyDescent="0.2">
      <c r="B2" s="22" t="s">
        <v>5</v>
      </c>
      <c r="C2" s="22" t="s">
        <v>8</v>
      </c>
      <c r="D2" s="56" t="s">
        <v>27</v>
      </c>
      <c r="E2" s="48" t="s">
        <v>13</v>
      </c>
      <c r="F2" s="48" t="s">
        <v>29</v>
      </c>
      <c r="G2" s="48" t="s">
        <v>21</v>
      </c>
      <c r="L2" s="41" t="s">
        <v>56</v>
      </c>
    </row>
    <row r="3" spans="1:13" ht="12.75" customHeight="1" x14ac:dyDescent="0.2">
      <c r="B3" s="6" t="s">
        <v>0</v>
      </c>
      <c r="C3" s="6" t="s">
        <v>3</v>
      </c>
      <c r="D3" s="57" t="s">
        <v>12</v>
      </c>
      <c r="E3" s="49">
        <v>51</v>
      </c>
      <c r="F3" s="49" t="s">
        <v>40</v>
      </c>
      <c r="G3" s="59" t="s">
        <v>37</v>
      </c>
      <c r="H3" s="8"/>
      <c r="I3" s="8"/>
      <c r="L3" s="17" t="s">
        <v>42</v>
      </c>
    </row>
    <row r="4" spans="1:13" ht="12.75" customHeight="1" x14ac:dyDescent="0.2">
      <c r="C4" s="2"/>
      <c r="D4" s="47"/>
      <c r="L4" s="1" t="s">
        <v>58</v>
      </c>
    </row>
    <row r="5" spans="1:13" ht="12.75" customHeight="1" x14ac:dyDescent="0.2">
      <c r="C5" s="2" t="s">
        <v>6</v>
      </c>
      <c r="D5" s="47" t="s">
        <v>12</v>
      </c>
      <c r="E5" s="14">
        <v>1</v>
      </c>
      <c r="G5" s="17" t="s">
        <v>38</v>
      </c>
      <c r="L5" s="1" t="s">
        <v>63</v>
      </c>
    </row>
    <row r="6" spans="1:13" ht="12.75" customHeight="1" x14ac:dyDescent="0.2">
      <c r="C6" s="2"/>
      <c r="D6" s="47"/>
      <c r="L6" s="17" t="s">
        <v>64</v>
      </c>
    </row>
    <row r="7" spans="1:13" ht="12.75" customHeight="1" x14ac:dyDescent="0.2">
      <c r="C7" s="2" t="s">
        <v>2</v>
      </c>
      <c r="D7" s="47" t="s">
        <v>10</v>
      </c>
      <c r="E7" s="14">
        <v>24</v>
      </c>
      <c r="F7" s="14" t="s">
        <v>40</v>
      </c>
      <c r="G7" s="17" t="s">
        <v>35</v>
      </c>
    </row>
    <row r="8" spans="1:13" ht="12.75" customHeight="1" x14ac:dyDescent="0.2">
      <c r="C8" s="2"/>
      <c r="D8" s="47" t="s">
        <v>11</v>
      </c>
      <c r="E8" s="14">
        <v>7</v>
      </c>
      <c r="F8" s="14" t="s">
        <v>40</v>
      </c>
      <c r="G8" s="17" t="s">
        <v>35</v>
      </c>
    </row>
    <row r="9" spans="1:13" ht="12.75" customHeight="1" x14ac:dyDescent="0.2">
      <c r="C9" s="2"/>
      <c r="D9" s="47" t="s">
        <v>12</v>
      </c>
      <c r="E9" s="14">
        <v>6</v>
      </c>
      <c r="F9" s="14" t="s">
        <v>40</v>
      </c>
      <c r="G9" s="17" t="s">
        <v>35</v>
      </c>
    </row>
    <row r="10" spans="1:13" ht="12.75" customHeight="1" x14ac:dyDescent="0.2">
      <c r="C10" s="2"/>
      <c r="D10" s="47"/>
      <c r="K10" s="72" t="s">
        <v>73</v>
      </c>
      <c r="L10" s="73"/>
      <c r="M10" s="73"/>
    </row>
    <row r="11" spans="1:13" ht="12.75" customHeight="1" x14ac:dyDescent="0.2">
      <c r="C11" s="2" t="s">
        <v>14</v>
      </c>
      <c r="D11" s="47"/>
      <c r="E11" s="14">
        <v>68</v>
      </c>
      <c r="F11" s="14" t="s">
        <v>40</v>
      </c>
      <c r="G11" s="17" t="s">
        <v>36</v>
      </c>
      <c r="K11" s="47" t="s">
        <v>4</v>
      </c>
      <c r="L11" s="3">
        <v>15</v>
      </c>
    </row>
    <row r="12" spans="1:13" ht="12.75" customHeight="1" x14ac:dyDescent="0.2">
      <c r="C12" s="2" t="s">
        <v>15</v>
      </c>
      <c r="D12" s="47"/>
      <c r="E12" s="14">
        <v>38</v>
      </c>
      <c r="F12" s="14" t="s">
        <v>40</v>
      </c>
      <c r="G12" s="17" t="s">
        <v>36</v>
      </c>
      <c r="K12" s="47" t="s">
        <v>7</v>
      </c>
      <c r="L12" s="3">
        <v>13</v>
      </c>
    </row>
    <row r="13" spans="1:13" ht="12.75" customHeight="1" x14ac:dyDescent="0.2">
      <c r="C13" s="2"/>
      <c r="D13" s="47"/>
      <c r="L13" s="66"/>
    </row>
    <row r="14" spans="1:13" ht="12.75" customHeight="1" x14ac:dyDescent="0.2">
      <c r="B14" s="6" t="s">
        <v>1</v>
      </c>
      <c r="C14" s="6" t="s">
        <v>3</v>
      </c>
      <c r="D14" s="57" t="s">
        <v>12</v>
      </c>
      <c r="E14" s="49">
        <f>E3</f>
        <v>51</v>
      </c>
      <c r="F14" s="49" t="s">
        <v>40</v>
      </c>
      <c r="G14" s="59" t="s">
        <v>39</v>
      </c>
      <c r="H14" s="8"/>
      <c r="I14" s="8"/>
      <c r="L14" s="66"/>
    </row>
    <row r="15" spans="1:13" ht="12.75" customHeight="1" x14ac:dyDescent="0.2">
      <c r="C15" s="2"/>
      <c r="D15" s="47"/>
      <c r="L15" s="66"/>
    </row>
    <row r="16" spans="1:13" ht="12.75" customHeight="1" x14ac:dyDescent="0.2">
      <c r="C16" s="2" t="s">
        <v>6</v>
      </c>
      <c r="D16" s="47" t="s">
        <v>12</v>
      </c>
      <c r="E16" s="14">
        <v>1</v>
      </c>
      <c r="F16" s="14" t="s">
        <v>40</v>
      </c>
      <c r="L16" s="66"/>
    </row>
    <row r="17" spans="1:9" ht="12.75" customHeight="1" x14ac:dyDescent="0.2">
      <c r="C17" s="2"/>
      <c r="D17" s="47"/>
    </row>
    <row r="18" spans="1:9" ht="12.75" customHeight="1" x14ac:dyDescent="0.2">
      <c r="C18" s="2" t="s">
        <v>2</v>
      </c>
      <c r="D18" s="47" t="s">
        <v>10</v>
      </c>
      <c r="E18" s="14">
        <v>19</v>
      </c>
      <c r="F18" s="14" t="s">
        <v>40</v>
      </c>
    </row>
    <row r="19" spans="1:9" ht="12.75" customHeight="1" x14ac:dyDescent="0.2">
      <c r="C19" s="2"/>
      <c r="D19" s="47" t="s">
        <v>11</v>
      </c>
      <c r="E19" s="14">
        <v>3</v>
      </c>
      <c r="F19" s="14" t="s">
        <v>40</v>
      </c>
    </row>
    <row r="20" spans="1:9" ht="12.75" customHeight="1" x14ac:dyDescent="0.2">
      <c r="C20" s="2"/>
      <c r="D20" s="47" t="s">
        <v>12</v>
      </c>
      <c r="E20" s="14">
        <v>2</v>
      </c>
      <c r="F20" s="14" t="s">
        <v>40</v>
      </c>
    </row>
    <row r="21" spans="1:9" ht="12.75" customHeight="1" x14ac:dyDescent="0.2">
      <c r="C21" s="2"/>
      <c r="D21" s="47"/>
    </row>
    <row r="22" spans="1:9" ht="12.75" customHeight="1" x14ac:dyDescent="0.2">
      <c r="C22" s="2" t="s">
        <v>14</v>
      </c>
      <c r="D22" s="47"/>
      <c r="E22" s="14">
        <v>68</v>
      </c>
      <c r="F22" s="14" t="s">
        <v>40</v>
      </c>
    </row>
    <row r="23" spans="1:9" ht="12.75" customHeight="1" x14ac:dyDescent="0.2">
      <c r="C23" s="2" t="s">
        <v>15</v>
      </c>
      <c r="D23" s="47"/>
      <c r="E23" s="14">
        <v>38</v>
      </c>
      <c r="F23" s="14" t="s">
        <v>40</v>
      </c>
    </row>
    <row r="24" spans="1:9" ht="12.75" customHeight="1" x14ac:dyDescent="0.2">
      <c r="C24" s="2"/>
      <c r="D24" s="47"/>
    </row>
    <row r="25" spans="1:9" ht="12.75" customHeight="1" x14ac:dyDescent="0.2">
      <c r="B25" s="6" t="s">
        <v>7</v>
      </c>
      <c r="C25" s="6" t="s">
        <v>3</v>
      </c>
      <c r="D25" s="57" t="s">
        <v>12</v>
      </c>
      <c r="E25" s="49">
        <v>42</v>
      </c>
      <c r="F25" s="49" t="s">
        <v>41</v>
      </c>
      <c r="G25" s="59" t="s">
        <v>39</v>
      </c>
      <c r="H25" s="8"/>
      <c r="I25" s="8"/>
    </row>
    <row r="26" spans="1:9" ht="12.75" customHeight="1" x14ac:dyDescent="0.2">
      <c r="C26" s="2"/>
      <c r="D26" s="47"/>
    </row>
    <row r="27" spans="1:9" ht="12.75" customHeight="1" x14ac:dyDescent="0.2">
      <c r="A27" s="13"/>
      <c r="C27" s="2" t="s">
        <v>6</v>
      </c>
      <c r="D27" s="47" t="s">
        <v>12</v>
      </c>
      <c r="E27" s="14">
        <v>1</v>
      </c>
      <c r="F27" s="14" t="s">
        <v>41</v>
      </c>
    </row>
    <row r="28" spans="1:9" ht="12.75" customHeight="1" x14ac:dyDescent="0.2">
      <c r="C28" s="2"/>
      <c r="D28" s="47"/>
    </row>
    <row r="29" spans="1:9" ht="12.75" customHeight="1" x14ac:dyDescent="0.2">
      <c r="C29" s="2" t="s">
        <v>2</v>
      </c>
      <c r="D29" s="47" t="s">
        <v>10</v>
      </c>
      <c r="E29" s="14">
        <v>17</v>
      </c>
      <c r="F29" s="14" t="s">
        <v>41</v>
      </c>
    </row>
    <row r="30" spans="1:9" ht="12.75" customHeight="1" x14ac:dyDescent="0.2">
      <c r="C30" s="2"/>
      <c r="D30" s="47" t="s">
        <v>11</v>
      </c>
      <c r="E30" s="14">
        <v>4</v>
      </c>
      <c r="F30" s="14" t="s">
        <v>41</v>
      </c>
    </row>
    <row r="31" spans="1:9" ht="12.75" customHeight="1" x14ac:dyDescent="0.2">
      <c r="C31" s="2"/>
      <c r="D31" s="47" t="s">
        <v>12</v>
      </c>
      <c r="E31" s="14">
        <v>2</v>
      </c>
      <c r="F31" s="14" t="s">
        <v>41</v>
      </c>
    </row>
    <row r="32" spans="1:9" ht="12.75" customHeight="1" x14ac:dyDescent="0.2">
      <c r="C32" s="2"/>
      <c r="D32" s="47"/>
    </row>
    <row r="33" spans="1:15" ht="12.75" customHeight="1" x14ac:dyDescent="0.2">
      <c r="C33" s="2" t="s">
        <v>14</v>
      </c>
      <c r="D33" s="47"/>
      <c r="E33" s="14">
        <v>67</v>
      </c>
      <c r="F33" s="14" t="s">
        <v>41</v>
      </c>
    </row>
    <row r="34" spans="1:15" ht="12.75" customHeight="1" x14ac:dyDescent="0.2">
      <c r="C34" s="2" t="s">
        <v>15</v>
      </c>
      <c r="D34" s="47"/>
      <c r="E34" s="14">
        <v>39</v>
      </c>
      <c r="F34" s="14" t="s">
        <v>41</v>
      </c>
    </row>
    <row r="36" spans="1:15" s="35" customFormat="1" ht="12.75" customHeight="1" x14ac:dyDescent="0.2">
      <c r="A36" s="10" t="s">
        <v>20</v>
      </c>
      <c r="D36" s="58"/>
      <c r="E36" s="54"/>
      <c r="F36" s="54"/>
      <c r="G36" s="58"/>
    </row>
    <row r="37" spans="1:15" ht="12.75" customHeight="1" x14ac:dyDescent="0.2">
      <c r="B37" s="2" t="s">
        <v>5</v>
      </c>
      <c r="C37" s="2" t="s">
        <v>9</v>
      </c>
      <c r="D37" s="47" t="s">
        <v>28</v>
      </c>
      <c r="E37" s="15" t="s">
        <v>34</v>
      </c>
      <c r="F37" s="31" t="s">
        <v>29</v>
      </c>
      <c r="H37" s="42" t="s">
        <v>54</v>
      </c>
      <c r="I37" s="43"/>
      <c r="J37" s="43"/>
    </row>
    <row r="38" spans="1:15" ht="12.75" customHeight="1" x14ac:dyDescent="0.2">
      <c r="B38" s="2" t="s">
        <v>4</v>
      </c>
      <c r="C38" s="20" t="s">
        <v>17</v>
      </c>
      <c r="D38" s="47">
        <v>0</v>
      </c>
      <c r="E38" s="17">
        <v>26</v>
      </c>
      <c r="F38" s="32" t="s">
        <v>40</v>
      </c>
      <c r="H38" s="42" t="s">
        <v>22</v>
      </c>
      <c r="I38" s="44" t="s">
        <v>17</v>
      </c>
      <c r="J38" s="45" t="s">
        <v>18</v>
      </c>
      <c r="L38" s="66"/>
    </row>
    <row r="39" spans="1:15" ht="12.75" customHeight="1" x14ac:dyDescent="0.2">
      <c r="C39" s="20"/>
      <c r="D39" s="47">
        <v>6</v>
      </c>
      <c r="E39" s="17">
        <v>63</v>
      </c>
      <c r="F39" s="32" t="s">
        <v>40</v>
      </c>
      <c r="H39" s="43" t="s">
        <v>10</v>
      </c>
      <c r="I39" s="46">
        <f xml:space="preserve"> (E38 + E40) / 2</f>
        <v>55.5</v>
      </c>
      <c r="J39" s="46">
        <f xml:space="preserve"> I39</f>
        <v>55.5</v>
      </c>
      <c r="N39" s="5"/>
      <c r="O39" s="5"/>
    </row>
    <row r="40" spans="1:15" ht="12.75" customHeight="1" x14ac:dyDescent="0.2">
      <c r="C40" s="40"/>
      <c r="D40" s="47">
        <v>12</v>
      </c>
      <c r="E40" s="17">
        <v>85</v>
      </c>
      <c r="F40" s="32" t="s">
        <v>40</v>
      </c>
      <c r="H40" s="43" t="s">
        <v>23</v>
      </c>
      <c r="I40" s="46">
        <f xml:space="preserve"> (E40 + E41) / 2</f>
        <v>101.5</v>
      </c>
      <c r="J40" s="46">
        <f xml:space="preserve"> I40</f>
        <v>101.5</v>
      </c>
      <c r="K40" s="3"/>
      <c r="N40" s="5"/>
      <c r="O40" s="5"/>
    </row>
    <row r="41" spans="1:15" ht="12.75" customHeight="1" x14ac:dyDescent="0.2">
      <c r="C41" s="20"/>
      <c r="D41" s="47">
        <v>24</v>
      </c>
      <c r="E41" s="17">
        <v>118</v>
      </c>
      <c r="F41" s="32" t="s">
        <v>40</v>
      </c>
      <c r="H41" s="43" t="s">
        <v>24</v>
      </c>
      <c r="I41" s="46">
        <f xml:space="preserve"> (E41 + E42) / 2</f>
        <v>142.5</v>
      </c>
      <c r="J41" s="46">
        <f xml:space="preserve"> (E48 + E49) / 2</f>
        <v>150.5</v>
      </c>
      <c r="K41" s="3"/>
      <c r="N41" s="5"/>
      <c r="O41" s="5"/>
    </row>
    <row r="42" spans="1:15" ht="12.75" customHeight="1" x14ac:dyDescent="0.2">
      <c r="C42" s="20"/>
      <c r="D42" s="47">
        <v>36</v>
      </c>
      <c r="E42" s="17">
        <v>167</v>
      </c>
      <c r="F42" s="32" t="s">
        <v>40</v>
      </c>
      <c r="H42" s="43" t="s">
        <v>25</v>
      </c>
      <c r="I42" s="46">
        <f xml:space="preserve"> (E42 + E43) / 2</f>
        <v>197</v>
      </c>
      <c r="J42" s="46">
        <f xml:space="preserve"> (E49 + E50) / 2</f>
        <v>240</v>
      </c>
      <c r="N42" s="5"/>
      <c r="O42" s="5"/>
    </row>
    <row r="43" spans="1:15" ht="12.75" customHeight="1" x14ac:dyDescent="0.2">
      <c r="C43" s="20"/>
      <c r="D43" s="60" t="s">
        <v>19</v>
      </c>
      <c r="E43" s="17">
        <v>227</v>
      </c>
      <c r="F43" s="32" t="s">
        <v>40</v>
      </c>
      <c r="H43" s="43" t="s">
        <v>12</v>
      </c>
      <c r="I43" s="46">
        <f xml:space="preserve"> E43</f>
        <v>227</v>
      </c>
      <c r="J43" s="46">
        <f xml:space="preserve"> E50</f>
        <v>297</v>
      </c>
      <c r="K43" s="4"/>
    </row>
    <row r="44" spans="1:15" ht="12.75" customHeight="1" x14ac:dyDescent="0.2">
      <c r="C44" s="20"/>
      <c r="D44" s="47"/>
      <c r="H44" s="43"/>
      <c r="I44" s="46"/>
      <c r="J44" s="46"/>
      <c r="K44" s="4"/>
      <c r="L44" s="5"/>
      <c r="M44" s="5"/>
      <c r="N44" s="5"/>
      <c r="O44" s="5"/>
    </row>
    <row r="45" spans="1:15" ht="12.75" customHeight="1" x14ac:dyDescent="0.2">
      <c r="C45" s="20" t="s">
        <v>18</v>
      </c>
      <c r="D45" s="47">
        <v>0</v>
      </c>
      <c r="E45" s="17">
        <f xml:space="preserve"> E38</f>
        <v>26</v>
      </c>
      <c r="F45" s="32" t="s">
        <v>40</v>
      </c>
      <c r="H45" s="42" t="s">
        <v>26</v>
      </c>
      <c r="I45" s="44" t="s">
        <v>17</v>
      </c>
      <c r="J45" s="45" t="s">
        <v>18</v>
      </c>
      <c r="K45" s="4"/>
      <c r="L45" s="5"/>
      <c r="M45" s="5"/>
      <c r="N45" s="5"/>
      <c r="O45" s="5"/>
    </row>
    <row r="46" spans="1:15" ht="12.75" customHeight="1" x14ac:dyDescent="0.2">
      <c r="C46" s="2"/>
      <c r="D46" s="47">
        <v>6</v>
      </c>
      <c r="E46" s="17">
        <f xml:space="preserve"> E39</f>
        <v>63</v>
      </c>
      <c r="F46" s="32" t="s">
        <v>40</v>
      </c>
      <c r="H46" s="43" t="s">
        <v>10</v>
      </c>
      <c r="I46" s="46">
        <f>I39</f>
        <v>55.5</v>
      </c>
      <c r="J46" s="46">
        <f>J39</f>
        <v>55.5</v>
      </c>
      <c r="K46" s="4"/>
      <c r="N46" s="5"/>
      <c r="O46" s="5"/>
    </row>
    <row r="47" spans="1:15" ht="12.75" customHeight="1" x14ac:dyDescent="0.2">
      <c r="C47" s="2"/>
      <c r="D47" s="47">
        <v>12</v>
      </c>
      <c r="E47" s="17">
        <f xml:space="preserve"> E40</f>
        <v>85</v>
      </c>
      <c r="F47" s="32" t="s">
        <v>40</v>
      </c>
      <c r="H47" s="43" t="s">
        <v>11</v>
      </c>
      <c r="I47" s="46">
        <f>AVERAGE(I40:I42)</f>
        <v>147</v>
      </c>
      <c r="J47" s="46">
        <f>AVERAGE(J40:J42)</f>
        <v>164</v>
      </c>
      <c r="K47" s="4"/>
      <c r="N47" s="5"/>
      <c r="O47" s="5"/>
    </row>
    <row r="48" spans="1:15" ht="12.75" customHeight="1" x14ac:dyDescent="0.2">
      <c r="C48" s="2"/>
      <c r="D48" s="47">
        <v>24</v>
      </c>
      <c r="E48" s="17">
        <f xml:space="preserve"> E41</f>
        <v>118</v>
      </c>
      <c r="F48" s="32" t="s">
        <v>40</v>
      </c>
      <c r="H48" s="43" t="s">
        <v>12</v>
      </c>
      <c r="I48" s="46">
        <f>I43</f>
        <v>227</v>
      </c>
      <c r="J48" s="46">
        <f>J43</f>
        <v>297</v>
      </c>
      <c r="N48" s="5"/>
      <c r="O48" s="5"/>
    </row>
    <row r="49" spans="2:14" ht="12.75" customHeight="1" x14ac:dyDescent="0.2">
      <c r="C49" s="2"/>
      <c r="D49" s="47">
        <v>36</v>
      </c>
      <c r="E49" s="17">
        <v>183</v>
      </c>
      <c r="F49" s="32" t="s">
        <v>40</v>
      </c>
      <c r="G49" s="21"/>
      <c r="H49" s="4"/>
      <c r="I49" s="4"/>
      <c r="J49" s="4"/>
    </row>
    <row r="50" spans="2:14" ht="12.75" customHeight="1" x14ac:dyDescent="0.2">
      <c r="C50" s="2"/>
      <c r="D50" s="60" t="s">
        <v>19</v>
      </c>
      <c r="E50" s="17">
        <v>297</v>
      </c>
      <c r="F50" s="32" t="s">
        <v>40</v>
      </c>
    </row>
    <row r="52" spans="2:14" ht="12.75" customHeight="1" x14ac:dyDescent="0.2">
      <c r="B52" s="2" t="s">
        <v>7</v>
      </c>
      <c r="C52" s="29" t="s">
        <v>74</v>
      </c>
    </row>
    <row r="53" spans="2:14" ht="12.75" customHeight="1" x14ac:dyDescent="0.2">
      <c r="B53" s="2"/>
      <c r="C53" s="29"/>
      <c r="H53" s="42" t="s">
        <v>54</v>
      </c>
      <c r="I53" s="43"/>
      <c r="J53" s="43"/>
    </row>
    <row r="54" spans="2:14" ht="12.75" customHeight="1" x14ac:dyDescent="0.2">
      <c r="B54" s="2"/>
      <c r="C54" s="20" t="s">
        <v>17</v>
      </c>
      <c r="D54" s="47">
        <v>0</v>
      </c>
      <c r="E54" s="68">
        <f xml:space="preserve"> E38 * 0.8</f>
        <v>20.8</v>
      </c>
      <c r="F54" s="32" t="s">
        <v>40</v>
      </c>
      <c r="H54" s="42" t="s">
        <v>22</v>
      </c>
      <c r="I54" s="44" t="s">
        <v>17</v>
      </c>
      <c r="J54" s="45" t="s">
        <v>18</v>
      </c>
      <c r="L54" s="44"/>
      <c r="M54" s="45"/>
    </row>
    <row r="55" spans="2:14" ht="12.75" customHeight="1" x14ac:dyDescent="0.2">
      <c r="B55" s="2"/>
      <c r="C55" s="20"/>
      <c r="D55" s="47">
        <v>6</v>
      </c>
      <c r="E55" s="68">
        <f t="shared" ref="E55:E59" si="0" xml:space="preserve"> E39 * 0.8</f>
        <v>50.400000000000006</v>
      </c>
      <c r="F55" s="32" t="s">
        <v>40</v>
      </c>
      <c r="H55" s="43" t="s">
        <v>10</v>
      </c>
      <c r="I55" s="68">
        <f xml:space="preserve"> (E54 + E56) / 2</f>
        <v>44.4</v>
      </c>
      <c r="J55" s="68">
        <f xml:space="preserve"> I55</f>
        <v>44.4</v>
      </c>
      <c r="L55" s="68"/>
      <c r="M55" s="68"/>
    </row>
    <row r="56" spans="2:14" ht="12.75" customHeight="1" x14ac:dyDescent="0.2">
      <c r="B56" s="2"/>
      <c r="C56" s="40"/>
      <c r="D56" s="47">
        <v>12</v>
      </c>
      <c r="E56" s="68">
        <f t="shared" si="0"/>
        <v>68</v>
      </c>
      <c r="F56" s="32" t="s">
        <v>40</v>
      </c>
      <c r="H56" s="43" t="s">
        <v>23</v>
      </c>
      <c r="I56" s="68">
        <f xml:space="preserve"> (E56 + E57) / 2</f>
        <v>81.2</v>
      </c>
      <c r="J56" s="68">
        <f xml:space="preserve"> I56</f>
        <v>81.2</v>
      </c>
      <c r="L56" s="68"/>
      <c r="M56" s="68"/>
    </row>
    <row r="57" spans="2:14" ht="12.75" customHeight="1" x14ac:dyDescent="0.2">
      <c r="B57" s="2"/>
      <c r="C57" s="20"/>
      <c r="D57" s="47">
        <v>24</v>
      </c>
      <c r="E57" s="68">
        <f t="shared" si="0"/>
        <v>94.4</v>
      </c>
      <c r="F57" s="32" t="s">
        <v>40</v>
      </c>
      <c r="H57" s="43" t="s">
        <v>24</v>
      </c>
      <c r="I57" s="68">
        <f xml:space="preserve"> (E57 + E58) / 2</f>
        <v>114</v>
      </c>
      <c r="J57" s="68">
        <f xml:space="preserve"> (E64 + E65) / 2</f>
        <v>120.4</v>
      </c>
      <c r="L57" s="68"/>
      <c r="M57" s="68"/>
    </row>
    <row r="58" spans="2:14" ht="12.75" customHeight="1" x14ac:dyDescent="0.2">
      <c r="B58" s="2"/>
      <c r="C58" s="20"/>
      <c r="D58" s="47">
        <v>36</v>
      </c>
      <c r="E58" s="68">
        <f t="shared" si="0"/>
        <v>133.6</v>
      </c>
      <c r="F58" s="32" t="s">
        <v>40</v>
      </c>
      <c r="H58" s="43" t="s">
        <v>25</v>
      </c>
      <c r="I58" s="68">
        <f xml:space="preserve"> (E58 + E59) / 2</f>
        <v>157.60000000000002</v>
      </c>
      <c r="J58" s="68">
        <f xml:space="preserve"> (E65 + E66) / 2</f>
        <v>192</v>
      </c>
      <c r="L58" s="68"/>
      <c r="M58" s="68"/>
    </row>
    <row r="59" spans="2:14" ht="12.75" customHeight="1" x14ac:dyDescent="0.2">
      <c r="B59" s="2"/>
      <c r="C59" s="20"/>
      <c r="D59" s="60" t="s">
        <v>19</v>
      </c>
      <c r="E59" s="68">
        <f t="shared" si="0"/>
        <v>181.60000000000002</v>
      </c>
      <c r="F59" s="32" t="s">
        <v>40</v>
      </c>
      <c r="H59" s="43" t="s">
        <v>12</v>
      </c>
      <c r="I59" s="68">
        <f xml:space="preserve"> E59</f>
        <v>181.60000000000002</v>
      </c>
      <c r="J59" s="68">
        <f xml:space="preserve"> E66</f>
        <v>237.60000000000002</v>
      </c>
      <c r="L59" s="69"/>
      <c r="M59" s="69"/>
    </row>
    <row r="60" spans="2:14" ht="12.75" customHeight="1" x14ac:dyDescent="0.2">
      <c r="B60" s="2"/>
      <c r="C60" s="20"/>
      <c r="D60" s="47"/>
      <c r="E60" s="71"/>
      <c r="H60" s="43"/>
      <c r="I60" s="46"/>
      <c r="J60" s="46"/>
      <c r="L60" s="46"/>
      <c r="M60" s="46"/>
    </row>
    <row r="61" spans="2:14" ht="12.75" customHeight="1" x14ac:dyDescent="0.2">
      <c r="B61" s="2"/>
      <c r="C61" s="20" t="s">
        <v>18</v>
      </c>
      <c r="D61" s="47">
        <v>0</v>
      </c>
      <c r="E61" s="68">
        <f xml:space="preserve"> E54</f>
        <v>20.8</v>
      </c>
      <c r="F61" s="32" t="s">
        <v>40</v>
      </c>
      <c r="H61" s="42" t="s">
        <v>26</v>
      </c>
      <c r="I61" s="44" t="s">
        <v>17</v>
      </c>
      <c r="J61" s="45" t="s">
        <v>18</v>
      </c>
      <c r="L61" s="44"/>
      <c r="M61" s="45"/>
    </row>
    <row r="62" spans="2:14" ht="12.75" customHeight="1" x14ac:dyDescent="0.2">
      <c r="B62" s="2"/>
      <c r="C62" s="2"/>
      <c r="D62" s="47">
        <v>6</v>
      </c>
      <c r="E62" s="68">
        <f xml:space="preserve"> E55</f>
        <v>50.400000000000006</v>
      </c>
      <c r="F62" s="32" t="s">
        <v>40</v>
      </c>
      <c r="H62" s="43" t="s">
        <v>10</v>
      </c>
      <c r="I62" s="68">
        <f>I55</f>
        <v>44.4</v>
      </c>
      <c r="J62" s="68">
        <f>J55</f>
        <v>44.4</v>
      </c>
      <c r="L62" s="68"/>
      <c r="M62" s="68"/>
    </row>
    <row r="63" spans="2:14" ht="12.75" customHeight="1" x14ac:dyDescent="0.2">
      <c r="B63" s="2"/>
      <c r="C63" s="2"/>
      <c r="D63" s="47">
        <v>12</v>
      </c>
      <c r="E63" s="68">
        <f xml:space="preserve"> E56</f>
        <v>68</v>
      </c>
      <c r="F63" s="32" t="s">
        <v>40</v>
      </c>
      <c r="H63" s="43" t="s">
        <v>11</v>
      </c>
      <c r="I63" s="68">
        <f>AVERAGE(I56:I58)</f>
        <v>117.60000000000001</v>
      </c>
      <c r="J63" s="68">
        <f>AVERAGE(J56:J58)</f>
        <v>131.20000000000002</v>
      </c>
      <c r="L63" s="68"/>
      <c r="M63" s="68"/>
    </row>
    <row r="64" spans="2:14" ht="12.75" customHeight="1" x14ac:dyDescent="0.2">
      <c r="B64" s="2"/>
      <c r="C64" s="2"/>
      <c r="D64" s="47">
        <v>24</v>
      </c>
      <c r="E64" s="68">
        <f xml:space="preserve"> E57</f>
        <v>94.4</v>
      </c>
      <c r="F64" s="32" t="s">
        <v>40</v>
      </c>
      <c r="H64" s="43" t="s">
        <v>12</v>
      </c>
      <c r="I64" s="68">
        <f>I59</f>
        <v>181.60000000000002</v>
      </c>
      <c r="J64" s="68">
        <f>J59</f>
        <v>237.60000000000002</v>
      </c>
      <c r="L64" s="68"/>
      <c r="M64" s="67">
        <v>200</v>
      </c>
      <c r="N64" s="67">
        <v>250</v>
      </c>
    </row>
    <row r="65" spans="1:10" ht="12.75" customHeight="1" x14ac:dyDescent="0.2">
      <c r="B65" s="2"/>
      <c r="C65" s="2"/>
      <c r="D65" s="47">
        <v>36</v>
      </c>
      <c r="E65" s="68">
        <f xml:space="preserve"> E49 * 0.8</f>
        <v>146.4</v>
      </c>
      <c r="F65" s="32" t="s">
        <v>40</v>
      </c>
      <c r="H65" s="43"/>
      <c r="I65" s="68"/>
      <c r="J65" s="68"/>
    </row>
    <row r="66" spans="1:10" ht="12.75" customHeight="1" x14ac:dyDescent="0.2">
      <c r="B66" s="2"/>
      <c r="C66" s="2"/>
      <c r="D66" s="60" t="s">
        <v>19</v>
      </c>
      <c r="E66" s="68">
        <f xml:space="preserve"> E50 * 0.8</f>
        <v>237.60000000000002</v>
      </c>
      <c r="F66" s="32" t="s">
        <v>40</v>
      </c>
      <c r="H66" s="43"/>
      <c r="I66" s="68"/>
      <c r="J66" s="68"/>
    </row>
    <row r="67" spans="1:10" ht="12.75" customHeight="1" x14ac:dyDescent="0.2">
      <c r="B67" s="2"/>
      <c r="C67" s="2"/>
      <c r="D67" s="60"/>
      <c r="E67" s="17"/>
      <c r="F67" s="32"/>
      <c r="H67" s="43"/>
      <c r="I67" s="68"/>
      <c r="J67" s="68"/>
    </row>
    <row r="68" spans="1:10" ht="12.75" customHeight="1" x14ac:dyDescent="0.2">
      <c r="B68" s="2"/>
      <c r="C68" s="29"/>
      <c r="H68" s="43"/>
      <c r="I68" s="68"/>
      <c r="J68" s="68"/>
    </row>
    <row r="69" spans="1:10" ht="12.75" customHeight="1" x14ac:dyDescent="0.2">
      <c r="B69" s="2"/>
      <c r="C69" s="29"/>
      <c r="D69" s="20" t="s">
        <v>60</v>
      </c>
      <c r="E69" s="17">
        <v>47</v>
      </c>
      <c r="F69" s="32" t="s">
        <v>52</v>
      </c>
    </row>
    <row r="71" spans="1:10" s="11" customFormat="1" ht="12.75" customHeight="1" x14ac:dyDescent="0.2">
      <c r="A71" s="10" t="s">
        <v>30</v>
      </c>
      <c r="D71" s="58"/>
      <c r="E71" s="58"/>
      <c r="F71" s="54"/>
      <c r="G71" s="58"/>
    </row>
    <row r="72" spans="1:10" ht="12.75" customHeight="1" x14ac:dyDescent="0.2">
      <c r="A72" s="2" t="s">
        <v>5</v>
      </c>
    </row>
    <row r="73" spans="1:10" ht="12.75" customHeight="1" x14ac:dyDescent="0.2">
      <c r="A73" s="2" t="s">
        <v>45</v>
      </c>
      <c r="D73" s="47" t="s">
        <v>13</v>
      </c>
      <c r="E73" s="48" t="s">
        <v>29</v>
      </c>
    </row>
    <row r="74" spans="1:10" ht="12.75" customHeight="1" x14ac:dyDescent="0.2">
      <c r="B74" s="2" t="s">
        <v>31</v>
      </c>
      <c r="C74" s="2"/>
      <c r="D74" s="74">
        <v>269</v>
      </c>
      <c r="E74" s="61" t="s">
        <v>40</v>
      </c>
    </row>
    <row r="75" spans="1:10" ht="12.75" customHeight="1" x14ac:dyDescent="0.2">
      <c r="B75" s="2"/>
      <c r="C75" s="2"/>
      <c r="D75" s="74"/>
      <c r="E75" s="61"/>
      <c r="G75" s="47"/>
      <c r="H75" s="2"/>
    </row>
    <row r="76" spans="1:10" ht="12.75" customHeight="1" x14ac:dyDescent="0.2">
      <c r="B76" s="2" t="s">
        <v>32</v>
      </c>
      <c r="C76" s="2"/>
      <c r="D76" s="74">
        <v>1.7</v>
      </c>
      <c r="E76" s="61" t="s">
        <v>40</v>
      </c>
    </row>
    <row r="77" spans="1:10" ht="12.75" customHeight="1" x14ac:dyDescent="0.2">
      <c r="B77" s="2"/>
      <c r="C77" s="2"/>
      <c r="D77" s="74"/>
      <c r="E77" s="61"/>
    </row>
    <row r="78" spans="1:10" ht="12.75" customHeight="1" x14ac:dyDescent="0.2">
      <c r="B78" s="2" t="s">
        <v>33</v>
      </c>
      <c r="C78" s="2"/>
      <c r="D78" s="75">
        <v>125</v>
      </c>
      <c r="E78" s="61" t="s">
        <v>57</v>
      </c>
      <c r="F78" s="61" t="s">
        <v>75</v>
      </c>
    </row>
    <row r="79" spans="1:10" ht="12.75" customHeight="1" x14ac:dyDescent="0.2">
      <c r="D79" s="63">
        <f>D74 * D76</f>
        <v>457.3</v>
      </c>
      <c r="E79" s="64" t="s">
        <v>40</v>
      </c>
    </row>
    <row r="81" spans="1:7" s="11" customFormat="1" ht="12.75" customHeight="1" x14ac:dyDescent="0.2">
      <c r="A81" s="10" t="s">
        <v>71</v>
      </c>
      <c r="D81" s="58"/>
      <c r="E81" s="58"/>
      <c r="F81" s="54"/>
      <c r="G81" s="58"/>
    </row>
    <row r="82" spans="1:7" ht="12.75" customHeight="1" x14ac:dyDescent="0.2">
      <c r="A82" s="2" t="s">
        <v>5</v>
      </c>
      <c r="C82" s="2" t="s">
        <v>72</v>
      </c>
    </row>
    <row r="83" spans="1:7" ht="12.75" customHeight="1" x14ac:dyDescent="0.2">
      <c r="A83" s="2" t="s">
        <v>45</v>
      </c>
      <c r="C83" s="3">
        <v>2.5</v>
      </c>
    </row>
    <row r="85" spans="1:7" ht="12.75" customHeight="1" x14ac:dyDescent="0.2">
      <c r="E85" s="17"/>
    </row>
    <row r="86" spans="1:7" ht="12.75" customHeight="1" x14ac:dyDescent="0.2">
      <c r="E86" s="17"/>
    </row>
    <row r="87" spans="1:7" ht="12.75" customHeight="1" x14ac:dyDescent="0.2">
      <c r="E87" s="17"/>
    </row>
    <row r="88" spans="1:7" ht="12.75" customHeight="1" x14ac:dyDescent="0.2">
      <c r="E88" s="17"/>
    </row>
    <row r="89" spans="1:7" ht="12.75" customHeight="1" x14ac:dyDescent="0.2">
      <c r="E89" s="17"/>
    </row>
    <row r="90" spans="1:7" ht="12.75" customHeight="1" x14ac:dyDescent="0.2">
      <c r="E90" s="17"/>
    </row>
    <row r="91" spans="1:7" ht="12.75" customHeight="1" x14ac:dyDescent="0.2">
      <c r="E91" s="17"/>
    </row>
    <row r="92" spans="1:7" ht="12.75" customHeight="1" x14ac:dyDescent="0.2">
      <c r="E92" s="17"/>
    </row>
    <row r="93" spans="1:7" ht="12.75" customHeight="1" x14ac:dyDescent="0.2">
      <c r="E93" s="17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opLeftCell="A64" workbookViewId="0">
      <selection activeCell="E51" sqref="E51:F51"/>
    </sheetView>
  </sheetViews>
  <sheetFormatPr baseColWidth="10" defaultRowHeight="12.75" customHeight="1" x14ac:dyDescent="0.2"/>
  <cols>
    <col min="1" max="1" width="7.7109375" style="1" customWidth="1"/>
    <col min="2" max="2" width="11.42578125" style="1"/>
    <col min="3" max="3" width="14" style="1" customWidth="1"/>
    <col min="4" max="4" width="11.7109375" style="1" customWidth="1"/>
    <col min="5" max="5" width="7.85546875" style="7" customWidth="1"/>
    <col min="6" max="6" width="5.7109375" style="7" customWidth="1"/>
    <col min="7" max="7" width="8.7109375" style="1" customWidth="1"/>
    <col min="8" max="10" width="8.28515625" style="1" customWidth="1"/>
    <col min="11" max="16384" width="11.42578125" style="1"/>
  </cols>
  <sheetData>
    <row r="1" spans="1:12" s="10" customFormat="1" ht="12.75" customHeight="1" x14ac:dyDescent="0.2">
      <c r="A1" s="10" t="s">
        <v>16</v>
      </c>
      <c r="D1" s="55"/>
      <c r="E1" s="52"/>
      <c r="F1" s="52"/>
    </row>
    <row r="2" spans="1:12" s="23" customFormat="1" ht="12.75" customHeight="1" x14ac:dyDescent="0.2">
      <c r="A2" s="22"/>
      <c r="B2" s="22" t="s">
        <v>5</v>
      </c>
      <c r="C2" s="22" t="s">
        <v>8</v>
      </c>
      <c r="D2" s="56" t="s">
        <v>27</v>
      </c>
      <c r="E2" s="48" t="s">
        <v>13</v>
      </c>
      <c r="F2" s="48" t="s">
        <v>29</v>
      </c>
      <c r="G2" s="9" t="s">
        <v>21</v>
      </c>
      <c r="L2" s="41" t="s">
        <v>56</v>
      </c>
    </row>
    <row r="3" spans="1:12" ht="12.75" customHeight="1" x14ac:dyDescent="0.2">
      <c r="A3" s="2"/>
      <c r="B3" s="6" t="s">
        <v>0</v>
      </c>
      <c r="C3" s="6" t="s">
        <v>3</v>
      </c>
      <c r="D3" s="57" t="s">
        <v>43</v>
      </c>
      <c r="E3" s="49">
        <v>92</v>
      </c>
      <c r="F3" s="49" t="s">
        <v>40</v>
      </c>
      <c r="G3" s="8" t="s">
        <v>37</v>
      </c>
      <c r="H3" s="8"/>
      <c r="I3" s="8"/>
      <c r="L3" s="1" t="s">
        <v>42</v>
      </c>
    </row>
    <row r="4" spans="1:12" ht="12.75" customHeight="1" x14ac:dyDescent="0.2">
      <c r="A4" s="2"/>
      <c r="B4" s="2"/>
      <c r="C4" s="2"/>
      <c r="D4" s="47"/>
      <c r="E4" s="14"/>
      <c r="F4" s="14"/>
      <c r="L4" s="1" t="s">
        <v>46</v>
      </c>
    </row>
    <row r="5" spans="1:12" ht="12.75" customHeight="1" x14ac:dyDescent="0.2">
      <c r="A5" s="2"/>
      <c r="B5" s="2"/>
      <c r="C5" s="2" t="s">
        <v>6</v>
      </c>
      <c r="D5" s="47" t="s">
        <v>43</v>
      </c>
      <c r="E5" s="53">
        <v>1.1599999999999999</v>
      </c>
      <c r="F5" s="14" t="s">
        <v>40</v>
      </c>
      <c r="G5" s="1" t="s">
        <v>38</v>
      </c>
      <c r="L5" s="1" t="s">
        <v>55</v>
      </c>
    </row>
    <row r="6" spans="1:12" ht="12.75" customHeight="1" x14ac:dyDescent="0.2">
      <c r="A6" s="2"/>
      <c r="B6" s="2"/>
      <c r="C6" s="2"/>
      <c r="D6" s="47"/>
      <c r="E6" s="14"/>
      <c r="F6" s="14"/>
      <c r="L6" s="1" t="s">
        <v>70</v>
      </c>
    </row>
    <row r="7" spans="1:12" ht="12.75" customHeight="1" x14ac:dyDescent="0.2">
      <c r="A7" s="2"/>
      <c r="B7" s="2"/>
      <c r="C7" s="2" t="s">
        <v>2</v>
      </c>
      <c r="D7" s="47" t="s">
        <v>44</v>
      </c>
      <c r="E7" s="14">
        <v>25</v>
      </c>
      <c r="F7" s="14" t="s">
        <v>40</v>
      </c>
      <c r="G7" s="1" t="s">
        <v>35</v>
      </c>
      <c r="L7" s="1" t="s">
        <v>69</v>
      </c>
    </row>
    <row r="8" spans="1:12" ht="12.75" customHeight="1" x14ac:dyDescent="0.2">
      <c r="A8" s="2"/>
      <c r="B8" s="2"/>
      <c r="C8" s="2"/>
      <c r="D8" s="47" t="s">
        <v>43</v>
      </c>
      <c r="E8" s="14">
        <v>9</v>
      </c>
      <c r="F8" s="14" t="s">
        <v>40</v>
      </c>
      <c r="G8" s="1" t="s">
        <v>35</v>
      </c>
      <c r="L8" s="17" t="s">
        <v>68</v>
      </c>
    </row>
    <row r="9" spans="1:12" ht="12.75" customHeight="1" x14ac:dyDescent="0.2">
      <c r="A9" s="2"/>
      <c r="B9" s="2"/>
      <c r="C9" s="2"/>
      <c r="D9" s="47"/>
      <c r="E9" s="14"/>
      <c r="F9" s="14"/>
    </row>
    <row r="10" spans="1:12" ht="12.75" customHeight="1" x14ac:dyDescent="0.2">
      <c r="A10" s="2"/>
      <c r="B10" s="2"/>
      <c r="C10" s="2" t="s">
        <v>14</v>
      </c>
      <c r="D10" s="47"/>
      <c r="E10" s="14">
        <v>76</v>
      </c>
      <c r="F10" s="14" t="s">
        <v>40</v>
      </c>
      <c r="G10" s="1" t="s">
        <v>36</v>
      </c>
    </row>
    <row r="11" spans="1:12" ht="12.75" customHeight="1" x14ac:dyDescent="0.2">
      <c r="A11" s="2"/>
      <c r="B11" s="2"/>
      <c r="C11" s="2" t="s">
        <v>15</v>
      </c>
      <c r="D11" s="47"/>
      <c r="E11" s="14">
        <v>59</v>
      </c>
      <c r="F11" s="14" t="s">
        <v>40</v>
      </c>
      <c r="G11" s="1" t="s">
        <v>36</v>
      </c>
    </row>
    <row r="12" spans="1:12" ht="12.75" customHeight="1" x14ac:dyDescent="0.2">
      <c r="A12" s="2"/>
      <c r="B12" s="2"/>
      <c r="C12" s="2"/>
      <c r="D12" s="47"/>
      <c r="E12" s="14"/>
      <c r="F12" s="14"/>
    </row>
    <row r="13" spans="1:12" ht="12.75" customHeight="1" x14ac:dyDescent="0.2">
      <c r="A13" s="2"/>
      <c r="B13" s="6" t="s">
        <v>1</v>
      </c>
      <c r="C13" s="6" t="s">
        <v>3</v>
      </c>
      <c r="D13" s="57" t="s">
        <v>43</v>
      </c>
      <c r="E13" s="49">
        <v>103</v>
      </c>
      <c r="F13" s="49" t="s">
        <v>40</v>
      </c>
      <c r="G13" s="8" t="s">
        <v>39</v>
      </c>
      <c r="H13" s="8"/>
      <c r="I13" s="8"/>
    </row>
    <row r="14" spans="1:12" ht="12.75" customHeight="1" x14ac:dyDescent="0.2">
      <c r="A14" s="2"/>
      <c r="B14" s="2"/>
      <c r="C14" s="2"/>
      <c r="D14" s="47"/>
      <c r="E14" s="14"/>
      <c r="F14" s="14"/>
    </row>
    <row r="15" spans="1:12" ht="12.75" customHeight="1" x14ac:dyDescent="0.2">
      <c r="A15" s="2"/>
      <c r="B15" s="2"/>
      <c r="C15" s="2" t="s">
        <v>6</v>
      </c>
      <c r="D15" s="47" t="s">
        <v>43</v>
      </c>
      <c r="E15" s="53">
        <v>1.56</v>
      </c>
      <c r="F15" s="14" t="s">
        <v>40</v>
      </c>
    </row>
    <row r="16" spans="1:12" ht="12.75" customHeight="1" x14ac:dyDescent="0.2">
      <c r="A16" s="2"/>
      <c r="B16" s="2"/>
      <c r="C16" s="2"/>
      <c r="D16" s="47"/>
      <c r="E16" s="14"/>
      <c r="F16" s="14"/>
    </row>
    <row r="17" spans="1:9" ht="12.75" customHeight="1" x14ac:dyDescent="0.2">
      <c r="A17" s="2"/>
      <c r="B17" s="2"/>
      <c r="C17" s="2" t="s">
        <v>2</v>
      </c>
      <c r="D17" s="47" t="s">
        <v>44</v>
      </c>
      <c r="E17" s="14">
        <v>33</v>
      </c>
      <c r="F17" s="14" t="s">
        <v>40</v>
      </c>
    </row>
    <row r="18" spans="1:9" ht="12.75" customHeight="1" x14ac:dyDescent="0.2">
      <c r="A18" s="2"/>
      <c r="B18" s="2"/>
      <c r="C18" s="2"/>
      <c r="D18" s="47" t="s">
        <v>43</v>
      </c>
      <c r="E18" s="14">
        <v>17</v>
      </c>
      <c r="F18" s="14" t="s">
        <v>40</v>
      </c>
    </row>
    <row r="19" spans="1:9" ht="12.75" customHeight="1" x14ac:dyDescent="0.2">
      <c r="A19" s="2"/>
      <c r="B19" s="2"/>
      <c r="C19" s="2"/>
      <c r="D19" s="47"/>
      <c r="E19" s="14"/>
      <c r="F19" s="14"/>
    </row>
    <row r="20" spans="1:9" ht="12.75" customHeight="1" x14ac:dyDescent="0.2">
      <c r="A20" s="2"/>
      <c r="B20" s="2"/>
      <c r="C20" s="2" t="s">
        <v>14</v>
      </c>
      <c r="D20" s="47"/>
      <c r="E20" s="14">
        <f>E10</f>
        <v>76</v>
      </c>
      <c r="F20" s="14" t="s">
        <v>40</v>
      </c>
    </row>
    <row r="21" spans="1:9" ht="12.75" customHeight="1" x14ac:dyDescent="0.2">
      <c r="A21" s="2"/>
      <c r="B21" s="2"/>
      <c r="C21" s="2" t="s">
        <v>15</v>
      </c>
      <c r="D21" s="47"/>
      <c r="E21" s="14">
        <v>51</v>
      </c>
      <c r="F21" s="14" t="s">
        <v>40</v>
      </c>
    </row>
    <row r="22" spans="1:9" ht="12.75" customHeight="1" x14ac:dyDescent="0.2">
      <c r="A22" s="2"/>
      <c r="B22" s="2"/>
      <c r="C22" s="2"/>
      <c r="D22" s="47"/>
      <c r="E22" s="14"/>
      <c r="F22" s="14"/>
    </row>
    <row r="23" spans="1:9" ht="12.75" customHeight="1" x14ac:dyDescent="0.2">
      <c r="A23" s="2"/>
      <c r="B23" s="6" t="s">
        <v>7</v>
      </c>
      <c r="C23" s="6" t="s">
        <v>3</v>
      </c>
      <c r="D23" s="57" t="s">
        <v>43</v>
      </c>
      <c r="E23" s="49">
        <v>129</v>
      </c>
      <c r="F23" s="49" t="s">
        <v>41</v>
      </c>
      <c r="G23" s="8" t="s">
        <v>39</v>
      </c>
      <c r="H23" s="8"/>
      <c r="I23" s="8"/>
    </row>
    <row r="24" spans="1:9" ht="12.75" customHeight="1" x14ac:dyDescent="0.2">
      <c r="A24" s="2"/>
      <c r="B24" s="2"/>
      <c r="C24" s="2"/>
      <c r="D24" s="47"/>
      <c r="E24" s="14"/>
      <c r="F24" s="14"/>
    </row>
    <row r="25" spans="1:9" ht="12.75" customHeight="1" x14ac:dyDescent="0.2">
      <c r="A25" s="2"/>
      <c r="B25" s="2"/>
      <c r="C25" s="2" t="s">
        <v>6</v>
      </c>
      <c r="D25" s="47" t="s">
        <v>43</v>
      </c>
      <c r="E25" s="14">
        <v>1.59</v>
      </c>
      <c r="F25" s="14" t="s">
        <v>41</v>
      </c>
    </row>
    <row r="26" spans="1:9" ht="12.75" customHeight="1" x14ac:dyDescent="0.2">
      <c r="A26" s="2"/>
      <c r="B26" s="2"/>
      <c r="C26" s="2"/>
      <c r="D26" s="47"/>
      <c r="E26" s="14"/>
      <c r="F26" s="14"/>
    </row>
    <row r="27" spans="1:9" ht="12.75" customHeight="1" x14ac:dyDescent="0.2">
      <c r="A27" s="34"/>
      <c r="B27" s="2"/>
      <c r="C27" s="2" t="s">
        <v>2</v>
      </c>
      <c r="D27" s="47" t="s">
        <v>44</v>
      </c>
      <c r="E27" s="14">
        <v>42</v>
      </c>
      <c r="F27" s="14" t="s">
        <v>41</v>
      </c>
    </row>
    <row r="28" spans="1:9" ht="12.75" customHeight="1" x14ac:dyDescent="0.2">
      <c r="A28" s="2"/>
      <c r="B28" s="2"/>
      <c r="C28" s="2"/>
      <c r="D28" s="47" t="s">
        <v>43</v>
      </c>
      <c r="E28" s="14">
        <v>12</v>
      </c>
      <c r="F28" s="14" t="s">
        <v>41</v>
      </c>
    </row>
    <row r="29" spans="1:9" ht="12.75" customHeight="1" x14ac:dyDescent="0.2">
      <c r="A29" s="2"/>
      <c r="B29" s="2"/>
      <c r="C29" s="2"/>
      <c r="D29" s="47"/>
      <c r="E29" s="14"/>
      <c r="F29" s="14"/>
    </row>
    <row r="30" spans="1:9" ht="12.75" customHeight="1" x14ac:dyDescent="0.2">
      <c r="A30" s="2"/>
      <c r="B30" s="2"/>
      <c r="C30" s="2" t="s">
        <v>14</v>
      </c>
      <c r="D30" s="47"/>
      <c r="E30" s="14">
        <v>71</v>
      </c>
      <c r="F30" s="14" t="s">
        <v>41</v>
      </c>
    </row>
    <row r="31" spans="1:9" ht="12.75" customHeight="1" x14ac:dyDescent="0.2">
      <c r="A31" s="2"/>
      <c r="B31" s="2"/>
      <c r="C31" s="2" t="s">
        <v>15</v>
      </c>
      <c r="D31" s="47"/>
      <c r="E31" s="14">
        <v>42</v>
      </c>
      <c r="F31" s="14" t="s">
        <v>41</v>
      </c>
    </row>
    <row r="32" spans="1:9" ht="12.75" customHeight="1" x14ac:dyDescent="0.2">
      <c r="D32" s="17"/>
      <c r="E32" s="14"/>
      <c r="F32" s="14"/>
    </row>
    <row r="33" spans="1:15" s="11" customFormat="1" ht="12.75" customHeight="1" x14ac:dyDescent="0.2">
      <c r="A33" s="10" t="s">
        <v>20</v>
      </c>
      <c r="D33" s="58"/>
      <c r="E33" s="54"/>
      <c r="F33" s="54"/>
    </row>
    <row r="34" spans="1:15" ht="12.75" customHeight="1" x14ac:dyDescent="0.2">
      <c r="A34" s="2"/>
      <c r="B34" s="2" t="s">
        <v>5</v>
      </c>
      <c r="C34" s="2" t="s">
        <v>9</v>
      </c>
      <c r="D34" s="47" t="s">
        <v>28</v>
      </c>
      <c r="E34" s="15" t="s">
        <v>34</v>
      </c>
      <c r="F34" s="31" t="s">
        <v>29</v>
      </c>
      <c r="H34" s="42" t="s">
        <v>54</v>
      </c>
      <c r="I34" s="43"/>
      <c r="J34" s="43"/>
    </row>
    <row r="35" spans="1:15" ht="12.75" customHeight="1" x14ac:dyDescent="0.2">
      <c r="A35" s="2"/>
      <c r="B35" s="2" t="s">
        <v>4</v>
      </c>
      <c r="C35" s="20" t="s">
        <v>17</v>
      </c>
      <c r="D35" s="47">
        <v>0</v>
      </c>
      <c r="E35" s="17">
        <v>3</v>
      </c>
      <c r="F35" s="14" t="s">
        <v>40</v>
      </c>
      <c r="H35" s="42" t="s">
        <v>22</v>
      </c>
      <c r="I35" s="44" t="s">
        <v>17</v>
      </c>
      <c r="J35" s="45" t="s">
        <v>18</v>
      </c>
    </row>
    <row r="36" spans="1:15" ht="12.75" customHeight="1" x14ac:dyDescent="0.2">
      <c r="A36" s="2"/>
      <c r="B36" s="2"/>
      <c r="C36" s="20"/>
      <c r="D36" s="47">
        <v>1</v>
      </c>
      <c r="E36" s="17">
        <v>5</v>
      </c>
      <c r="F36" s="14" t="s">
        <v>40</v>
      </c>
      <c r="H36" s="43" t="s">
        <v>47</v>
      </c>
      <c r="I36" s="46">
        <f xml:space="preserve"> (E35 + E37) / 2</f>
        <v>6.5</v>
      </c>
      <c r="J36" s="46">
        <f xml:space="preserve"> I36</f>
        <v>6.5</v>
      </c>
      <c r="M36" s="24"/>
      <c r="N36" s="27"/>
      <c r="O36" s="28"/>
    </row>
    <row r="37" spans="1:15" ht="12.75" customHeight="1" x14ac:dyDescent="0.2">
      <c r="A37" s="2"/>
      <c r="B37" s="2"/>
      <c r="C37" s="40"/>
      <c r="D37" s="47">
        <v>3</v>
      </c>
      <c r="E37" s="17">
        <v>10</v>
      </c>
      <c r="F37" s="14" t="s">
        <v>40</v>
      </c>
      <c r="H37" s="43" t="s">
        <v>48</v>
      </c>
      <c r="I37" s="46">
        <f xml:space="preserve"> (E37 + E38) / 2</f>
        <v>11.5</v>
      </c>
      <c r="J37" s="46">
        <f xml:space="preserve"> I37</f>
        <v>11.5</v>
      </c>
      <c r="K37" s="3"/>
      <c r="L37" s="3"/>
      <c r="M37" s="25"/>
      <c r="O37" s="26"/>
    </row>
    <row r="38" spans="1:15" ht="12.75" customHeight="1" x14ac:dyDescent="0.2">
      <c r="A38" s="2"/>
      <c r="B38" s="2"/>
      <c r="C38" s="20"/>
      <c r="D38" s="47">
        <v>6</v>
      </c>
      <c r="E38" s="17">
        <v>13</v>
      </c>
      <c r="F38" s="14" t="s">
        <v>40</v>
      </c>
      <c r="H38" s="43" t="s">
        <v>49</v>
      </c>
      <c r="I38" s="46">
        <f xml:space="preserve"> (E38 + E40) / 2</f>
        <v>15</v>
      </c>
      <c r="J38" s="46">
        <f xml:space="preserve"> (E47 + E49) / 2</f>
        <v>15</v>
      </c>
      <c r="K38" s="3"/>
      <c r="L38" s="3"/>
      <c r="M38" s="25"/>
      <c r="O38" s="26"/>
    </row>
    <row r="39" spans="1:15" ht="12.75" customHeight="1" x14ac:dyDescent="0.2">
      <c r="A39" s="2"/>
      <c r="B39" s="2"/>
      <c r="C39" s="20"/>
      <c r="D39" s="47">
        <v>9</v>
      </c>
      <c r="E39" s="17">
        <v>16</v>
      </c>
      <c r="F39" s="14" t="s">
        <v>40</v>
      </c>
      <c r="H39" s="43" t="s">
        <v>50</v>
      </c>
      <c r="I39" s="46">
        <f xml:space="preserve"> (E40 + E41) / 2</f>
        <v>18</v>
      </c>
      <c r="J39" s="46">
        <f xml:space="preserve"> (E49 + E50) / 2</f>
        <v>19</v>
      </c>
      <c r="M39" s="25"/>
      <c r="O39" s="26"/>
    </row>
    <row r="40" spans="1:15" ht="12.75" customHeight="1" x14ac:dyDescent="0.2">
      <c r="A40" s="2"/>
      <c r="B40" s="2"/>
      <c r="C40" s="20"/>
      <c r="D40" s="47">
        <v>10</v>
      </c>
      <c r="E40" s="17">
        <v>17</v>
      </c>
      <c r="F40" s="14" t="s">
        <v>52</v>
      </c>
      <c r="H40" s="43" t="s">
        <v>23</v>
      </c>
      <c r="I40" s="46">
        <f xml:space="preserve"> (E41 + E42) / 2</f>
        <v>21.5</v>
      </c>
      <c r="J40" s="46">
        <f xml:space="preserve"> (E50 + E51) / 2</f>
        <v>24</v>
      </c>
    </row>
    <row r="41" spans="1:15" ht="12.75" customHeight="1" x14ac:dyDescent="0.2">
      <c r="A41" s="2"/>
      <c r="B41" s="2"/>
      <c r="C41" s="20"/>
      <c r="D41" s="47">
        <v>12</v>
      </c>
      <c r="E41" s="17">
        <v>19</v>
      </c>
      <c r="F41" s="14" t="s">
        <v>40</v>
      </c>
      <c r="H41" s="43" t="s">
        <v>51</v>
      </c>
      <c r="I41" s="46">
        <f>E42</f>
        <v>24</v>
      </c>
      <c r="J41" s="46">
        <f>E51</f>
        <v>27</v>
      </c>
      <c r="K41" s="4"/>
      <c r="L41" s="4"/>
      <c r="M41" s="4"/>
    </row>
    <row r="42" spans="1:15" ht="12.75" customHeight="1" x14ac:dyDescent="0.2">
      <c r="A42" s="2"/>
      <c r="B42" s="2"/>
      <c r="C42" s="20"/>
      <c r="D42" s="47">
        <v>24</v>
      </c>
      <c r="E42" s="17">
        <v>24</v>
      </c>
      <c r="F42" s="14" t="s">
        <v>40</v>
      </c>
      <c r="H42" s="43"/>
      <c r="I42" s="43"/>
      <c r="J42" s="43"/>
      <c r="K42" s="4"/>
    </row>
    <row r="43" spans="1:15" ht="12.75" customHeight="1" x14ac:dyDescent="0.2">
      <c r="A43" s="2"/>
      <c r="B43" s="2"/>
      <c r="C43" s="20"/>
      <c r="D43" s="47"/>
      <c r="E43" s="14"/>
      <c r="F43" s="14"/>
      <c r="H43" s="42" t="s">
        <v>22</v>
      </c>
      <c r="I43" s="44" t="s">
        <v>17</v>
      </c>
      <c r="J43" s="45" t="s">
        <v>18</v>
      </c>
      <c r="K43" s="4"/>
    </row>
    <row r="44" spans="1:15" ht="12.75" customHeight="1" x14ac:dyDescent="0.2">
      <c r="A44" s="2"/>
      <c r="B44" s="2"/>
      <c r="C44" s="20" t="s">
        <v>18</v>
      </c>
      <c r="D44" s="47">
        <v>0</v>
      </c>
      <c r="E44" s="17">
        <f xml:space="preserve"> E35</f>
        <v>3</v>
      </c>
      <c r="F44" s="14" t="s">
        <v>40</v>
      </c>
      <c r="H44" s="43" t="s">
        <v>47</v>
      </c>
      <c r="I44" s="46">
        <f>I36</f>
        <v>6.5</v>
      </c>
      <c r="J44" s="46">
        <f>J36</f>
        <v>6.5</v>
      </c>
      <c r="K44" s="4"/>
    </row>
    <row r="45" spans="1:15" ht="12.75" customHeight="1" x14ac:dyDescent="0.2">
      <c r="A45" s="2"/>
      <c r="B45" s="2"/>
      <c r="C45" s="20"/>
      <c r="D45" s="47">
        <v>1</v>
      </c>
      <c r="E45" s="17">
        <f xml:space="preserve"> E36</f>
        <v>5</v>
      </c>
      <c r="F45" s="14" t="s">
        <v>40</v>
      </c>
      <c r="H45" s="43" t="s">
        <v>53</v>
      </c>
      <c r="I45" s="46">
        <f>AVERAGE(I37:I38)</f>
        <v>13.25</v>
      </c>
      <c r="J45" s="46">
        <f>AVERAGE(J37:J38)</f>
        <v>13.25</v>
      </c>
      <c r="K45" s="4"/>
    </row>
    <row r="46" spans="1:15" ht="12.75" customHeight="1" x14ac:dyDescent="0.2">
      <c r="A46" s="2"/>
      <c r="B46" s="2"/>
      <c r="C46" s="20"/>
      <c r="D46" s="47">
        <v>3</v>
      </c>
      <c r="E46" s="17">
        <f xml:space="preserve"> E37</f>
        <v>10</v>
      </c>
      <c r="F46" s="14" t="s">
        <v>40</v>
      </c>
      <c r="H46" s="43" t="s">
        <v>43</v>
      </c>
      <c r="I46" s="46">
        <f>AVERAGE(I39:I41)</f>
        <v>21.166666666666668</v>
      </c>
      <c r="J46" s="46">
        <f>AVERAGE(J39:J41)</f>
        <v>23.333333333333332</v>
      </c>
      <c r="K46" s="4"/>
    </row>
    <row r="47" spans="1:15" ht="12.75" customHeight="1" x14ac:dyDescent="0.2">
      <c r="A47" s="2"/>
      <c r="B47" s="2"/>
      <c r="C47" s="20"/>
      <c r="D47" s="47">
        <v>6</v>
      </c>
      <c r="E47" s="17">
        <f xml:space="preserve"> E38</f>
        <v>13</v>
      </c>
      <c r="F47" s="14" t="s">
        <v>40</v>
      </c>
      <c r="H47" s="25"/>
      <c r="I47" s="26"/>
      <c r="J47" s="26"/>
      <c r="K47" s="4"/>
    </row>
    <row r="48" spans="1:15" ht="12.75" customHeight="1" x14ac:dyDescent="0.2">
      <c r="A48" s="2"/>
      <c r="B48" s="2"/>
      <c r="C48" s="20"/>
      <c r="D48" s="47">
        <v>9</v>
      </c>
      <c r="E48" s="17">
        <f xml:space="preserve"> E39</f>
        <v>16</v>
      </c>
      <c r="F48" s="32" t="s">
        <v>40</v>
      </c>
      <c r="H48" s="25"/>
      <c r="I48" s="26"/>
      <c r="J48" s="26"/>
      <c r="K48" s="4"/>
    </row>
    <row r="49" spans="1:11" ht="12.75" customHeight="1" x14ac:dyDescent="0.2">
      <c r="A49" s="2"/>
      <c r="B49" s="2"/>
      <c r="C49" s="20"/>
      <c r="D49" s="47">
        <v>10</v>
      </c>
      <c r="E49" s="17">
        <v>17</v>
      </c>
      <c r="F49" s="14" t="s">
        <v>52</v>
      </c>
      <c r="H49" s="24"/>
      <c r="I49" s="27"/>
      <c r="J49" s="28"/>
      <c r="K49" s="4"/>
    </row>
    <row r="50" spans="1:11" ht="12.75" customHeight="1" x14ac:dyDescent="0.2">
      <c r="A50" s="2"/>
      <c r="B50" s="2"/>
      <c r="C50" s="2"/>
      <c r="D50" s="47">
        <v>12</v>
      </c>
      <c r="E50" s="17">
        <v>21</v>
      </c>
      <c r="F50" s="32" t="s">
        <v>40</v>
      </c>
      <c r="K50" s="4"/>
    </row>
    <row r="51" spans="1:11" ht="12.75" customHeight="1" x14ac:dyDescent="0.2">
      <c r="A51" s="2"/>
      <c r="B51" s="2"/>
      <c r="C51" s="2"/>
      <c r="D51" s="47">
        <v>24</v>
      </c>
      <c r="E51" s="4">
        <v>27</v>
      </c>
      <c r="F51" s="70" t="s">
        <v>57</v>
      </c>
      <c r="K51" s="4"/>
    </row>
    <row r="52" spans="1:11" ht="12.75" customHeight="1" x14ac:dyDescent="0.2">
      <c r="A52" s="2"/>
      <c r="B52" s="2"/>
      <c r="C52" s="2"/>
      <c r="D52" s="47"/>
      <c r="E52" s="17"/>
      <c r="F52" s="32"/>
      <c r="K52" s="4"/>
    </row>
    <row r="53" spans="1:11" ht="12.75" customHeight="1" x14ac:dyDescent="0.2">
      <c r="A53" s="2"/>
      <c r="B53" s="2" t="s">
        <v>7</v>
      </c>
      <c r="C53" s="20" t="s">
        <v>17</v>
      </c>
      <c r="D53" s="47">
        <v>0</v>
      </c>
      <c r="E53" s="17">
        <v>2</v>
      </c>
      <c r="F53" s="32" t="s">
        <v>41</v>
      </c>
      <c r="H53" s="42" t="s">
        <v>22</v>
      </c>
      <c r="I53" s="44" t="s">
        <v>17</v>
      </c>
      <c r="J53" s="45" t="s">
        <v>18</v>
      </c>
    </row>
    <row r="54" spans="1:11" ht="12.75" customHeight="1" x14ac:dyDescent="0.2">
      <c r="A54" s="2"/>
      <c r="B54" s="2"/>
      <c r="C54" s="20"/>
      <c r="D54" s="47">
        <v>1</v>
      </c>
      <c r="E54" s="17">
        <v>4</v>
      </c>
      <c r="F54" s="32" t="s">
        <v>40</v>
      </c>
      <c r="G54" s="4"/>
      <c r="H54" s="43" t="s">
        <v>47</v>
      </c>
      <c r="I54" s="46">
        <f xml:space="preserve"> (E53 + E55) / 2</f>
        <v>4.5</v>
      </c>
      <c r="J54" s="46">
        <f xml:space="preserve"> I54</f>
        <v>4.5</v>
      </c>
    </row>
    <row r="55" spans="1:11" ht="12.75" customHeight="1" x14ac:dyDescent="0.2">
      <c r="A55" s="2"/>
      <c r="B55" s="2"/>
      <c r="C55" s="40"/>
      <c r="D55" s="47">
        <v>3</v>
      </c>
      <c r="E55" s="17">
        <v>7</v>
      </c>
      <c r="F55" s="14" t="s">
        <v>40</v>
      </c>
      <c r="H55" s="43" t="s">
        <v>48</v>
      </c>
      <c r="I55" s="46">
        <f xml:space="preserve"> (E55 + E56) / 2</f>
        <v>9</v>
      </c>
      <c r="J55" s="46">
        <f xml:space="preserve"> I55</f>
        <v>9</v>
      </c>
    </row>
    <row r="56" spans="1:11" ht="12.75" customHeight="1" x14ac:dyDescent="0.2">
      <c r="A56" s="2"/>
      <c r="B56" s="2"/>
      <c r="C56" s="20"/>
      <c r="D56" s="47">
        <v>6</v>
      </c>
      <c r="E56" s="17">
        <v>11</v>
      </c>
      <c r="F56" s="14" t="s">
        <v>40</v>
      </c>
      <c r="H56" s="43" t="s">
        <v>49</v>
      </c>
      <c r="I56" s="46">
        <f xml:space="preserve"> (E56 + E58) / 2</f>
        <v>12</v>
      </c>
      <c r="J56" s="46">
        <f xml:space="preserve"> (E65 + E67) / 2</f>
        <v>12</v>
      </c>
    </row>
    <row r="57" spans="1:11" ht="12.75" customHeight="1" x14ac:dyDescent="0.2">
      <c r="A57" s="2"/>
      <c r="B57" s="2"/>
      <c r="C57" s="20"/>
      <c r="D57" s="47">
        <v>9</v>
      </c>
      <c r="E57" s="17">
        <v>13</v>
      </c>
      <c r="F57" s="14" t="s">
        <v>52</v>
      </c>
      <c r="H57" s="43" t="s">
        <v>50</v>
      </c>
      <c r="I57" s="46">
        <f xml:space="preserve"> (E58 + E59) / 2</f>
        <v>13.5</v>
      </c>
      <c r="J57" s="46">
        <f xml:space="preserve"> (E67 + E68) / 2</f>
        <v>14</v>
      </c>
    </row>
    <row r="58" spans="1:11" ht="12.75" customHeight="1" x14ac:dyDescent="0.2">
      <c r="A58" s="2"/>
      <c r="B58" s="2"/>
      <c r="C58" s="20"/>
      <c r="D58" s="47">
        <v>10</v>
      </c>
      <c r="E58" s="17">
        <v>13</v>
      </c>
      <c r="F58" s="14" t="s">
        <v>52</v>
      </c>
      <c r="H58" s="43" t="s">
        <v>23</v>
      </c>
      <c r="I58" s="46">
        <f xml:space="preserve"> (E59 + E60) / 2</f>
        <v>15.5</v>
      </c>
      <c r="J58" s="46">
        <f xml:space="preserve"> (E68 + E69) / 2</f>
        <v>17.5</v>
      </c>
    </row>
    <row r="59" spans="1:11" ht="12.75" customHeight="1" x14ac:dyDescent="0.2">
      <c r="A59" s="2"/>
      <c r="B59" s="2"/>
      <c r="C59" s="20"/>
      <c r="D59" s="47">
        <v>12</v>
      </c>
      <c r="E59" s="17">
        <v>14</v>
      </c>
      <c r="F59" s="14" t="s">
        <v>40</v>
      </c>
      <c r="H59" s="43" t="s">
        <v>51</v>
      </c>
      <c r="I59" s="46">
        <f>E60</f>
        <v>17</v>
      </c>
      <c r="J59" s="46">
        <f>E69</f>
        <v>20</v>
      </c>
    </row>
    <row r="60" spans="1:11" ht="12.75" customHeight="1" x14ac:dyDescent="0.2">
      <c r="A60" s="2"/>
      <c r="B60" s="2"/>
      <c r="C60" s="20"/>
      <c r="D60" s="47">
        <v>24</v>
      </c>
      <c r="E60" s="17">
        <v>17</v>
      </c>
      <c r="F60" s="14" t="s">
        <v>40</v>
      </c>
      <c r="H60" s="43"/>
      <c r="I60" s="43"/>
      <c r="J60" s="43"/>
    </row>
    <row r="61" spans="1:11" ht="12.75" customHeight="1" x14ac:dyDescent="0.2">
      <c r="A61" s="2"/>
      <c r="B61" s="2"/>
      <c r="C61" s="20"/>
      <c r="D61" s="47"/>
      <c r="E61" s="17"/>
      <c r="F61" s="14"/>
      <c r="H61" s="42" t="s">
        <v>22</v>
      </c>
      <c r="I61" s="44" t="s">
        <v>17</v>
      </c>
      <c r="J61" s="45" t="s">
        <v>18</v>
      </c>
    </row>
    <row r="62" spans="1:11" ht="12.75" customHeight="1" x14ac:dyDescent="0.2">
      <c r="A62" s="2"/>
      <c r="B62" s="2"/>
      <c r="C62" s="20" t="s">
        <v>18</v>
      </c>
      <c r="D62" s="47">
        <v>0</v>
      </c>
      <c r="E62" s="17">
        <v>2</v>
      </c>
      <c r="F62" s="14" t="s">
        <v>41</v>
      </c>
      <c r="H62" s="43" t="s">
        <v>47</v>
      </c>
      <c r="I62" s="46">
        <f>I54</f>
        <v>4.5</v>
      </c>
      <c r="J62" s="46">
        <f>J54</f>
        <v>4.5</v>
      </c>
    </row>
    <row r="63" spans="1:11" ht="12.75" customHeight="1" x14ac:dyDescent="0.2">
      <c r="A63" s="2"/>
      <c r="B63" s="2"/>
      <c r="C63" s="20"/>
      <c r="D63" s="47">
        <v>1</v>
      </c>
      <c r="E63" s="17">
        <v>4</v>
      </c>
      <c r="F63" s="14" t="s">
        <v>40</v>
      </c>
      <c r="H63" s="43" t="s">
        <v>53</v>
      </c>
      <c r="I63" s="46">
        <f>AVERAGE(I55:I56)</f>
        <v>10.5</v>
      </c>
      <c r="J63" s="46">
        <f>AVERAGE(J55:J56)</f>
        <v>10.5</v>
      </c>
    </row>
    <row r="64" spans="1:11" ht="12.75" customHeight="1" x14ac:dyDescent="0.2">
      <c r="A64" s="2"/>
      <c r="B64" s="2"/>
      <c r="C64" s="20"/>
      <c r="D64" s="47">
        <v>3</v>
      </c>
      <c r="E64" s="17">
        <v>8</v>
      </c>
      <c r="F64" s="14" t="s">
        <v>40</v>
      </c>
      <c r="H64" s="43" t="s">
        <v>43</v>
      </c>
      <c r="I64" s="46">
        <f>AVERAGE(I57:I59)</f>
        <v>15.333333333333334</v>
      </c>
      <c r="J64" s="46">
        <f>AVERAGE(J57:J59)</f>
        <v>17.166666666666668</v>
      </c>
    </row>
    <row r="65" spans="1:7" ht="12.75" customHeight="1" x14ac:dyDescent="0.2">
      <c r="A65" s="2"/>
      <c r="B65" s="2"/>
      <c r="C65" s="20"/>
      <c r="D65" s="47">
        <v>6</v>
      </c>
      <c r="E65" s="17">
        <v>11</v>
      </c>
      <c r="F65" s="14" t="s">
        <v>40</v>
      </c>
    </row>
    <row r="66" spans="1:7" ht="12.75" customHeight="1" x14ac:dyDescent="0.2">
      <c r="A66" s="2"/>
      <c r="B66" s="2"/>
      <c r="C66" s="20"/>
      <c r="D66" s="47">
        <v>9</v>
      </c>
      <c r="E66" s="17">
        <v>13</v>
      </c>
      <c r="F66" s="14" t="s">
        <v>52</v>
      </c>
    </row>
    <row r="67" spans="1:7" ht="12.75" customHeight="1" x14ac:dyDescent="0.2">
      <c r="A67" s="2"/>
      <c r="B67" s="2"/>
      <c r="C67" s="20"/>
      <c r="D67" s="47">
        <v>10</v>
      </c>
      <c r="E67" s="17">
        <v>13</v>
      </c>
      <c r="F67" s="14" t="s">
        <v>52</v>
      </c>
    </row>
    <row r="68" spans="1:7" ht="12.75" customHeight="1" x14ac:dyDescent="0.2">
      <c r="A68" s="2"/>
      <c r="B68" s="2"/>
      <c r="C68" s="2"/>
      <c r="D68" s="47">
        <v>12</v>
      </c>
      <c r="E68" s="17">
        <v>15</v>
      </c>
      <c r="F68" s="14" t="s">
        <v>40</v>
      </c>
    </row>
    <row r="69" spans="1:7" ht="12.75" customHeight="1" x14ac:dyDescent="0.2">
      <c r="A69" s="2"/>
      <c r="B69" s="2"/>
      <c r="C69" s="2"/>
      <c r="D69" s="47">
        <v>24</v>
      </c>
      <c r="E69" s="4">
        <v>20</v>
      </c>
      <c r="F69" s="7" t="s">
        <v>57</v>
      </c>
    </row>
    <row r="71" spans="1:7" ht="12.75" customHeight="1" x14ac:dyDescent="0.2">
      <c r="D71" s="20" t="s">
        <v>60</v>
      </c>
      <c r="E71" s="17">
        <v>47</v>
      </c>
      <c r="F71" s="32" t="s">
        <v>62</v>
      </c>
    </row>
    <row r="73" spans="1:7" s="11" customFormat="1" ht="12.75" customHeight="1" x14ac:dyDescent="0.2">
      <c r="A73" s="10" t="s">
        <v>30</v>
      </c>
      <c r="D73" s="58"/>
      <c r="E73" s="58"/>
      <c r="F73" s="54"/>
      <c r="G73" s="58"/>
    </row>
    <row r="74" spans="1:7" ht="12.75" customHeight="1" x14ac:dyDescent="0.2">
      <c r="A74" s="2" t="s">
        <v>5</v>
      </c>
      <c r="D74" s="17"/>
      <c r="E74" s="14"/>
      <c r="F74" s="14"/>
      <c r="G74" s="17"/>
    </row>
    <row r="75" spans="1:7" ht="12.75" customHeight="1" x14ac:dyDescent="0.2">
      <c r="A75" s="2" t="s">
        <v>45</v>
      </c>
      <c r="D75" s="47" t="s">
        <v>13</v>
      </c>
      <c r="E75" s="48" t="s">
        <v>29</v>
      </c>
      <c r="F75" s="14"/>
      <c r="G75" s="17"/>
    </row>
    <row r="76" spans="1:7" ht="12.75" customHeight="1" x14ac:dyDescent="0.2">
      <c r="B76" s="2" t="s">
        <v>33</v>
      </c>
      <c r="C76" s="2"/>
      <c r="D76" s="65">
        <v>20</v>
      </c>
      <c r="E76" s="61" t="s">
        <v>67</v>
      </c>
      <c r="F76" s="14"/>
      <c r="G76" s="17"/>
    </row>
    <row r="77" spans="1:7" ht="12.75" customHeight="1" x14ac:dyDescent="0.2">
      <c r="E77" s="1"/>
      <c r="F77" s="14"/>
      <c r="G77" s="17"/>
    </row>
    <row r="78" spans="1:7" s="11" customFormat="1" ht="12.75" customHeight="1" x14ac:dyDescent="0.2">
      <c r="A78" s="10" t="s">
        <v>71</v>
      </c>
      <c r="D78" s="58"/>
      <c r="E78" s="58"/>
      <c r="F78" s="54"/>
      <c r="G78" s="58"/>
    </row>
    <row r="79" spans="1:7" ht="12.75" customHeight="1" x14ac:dyDescent="0.2">
      <c r="A79" s="2" t="s">
        <v>5</v>
      </c>
      <c r="C79" s="2" t="s">
        <v>72</v>
      </c>
      <c r="D79" s="17"/>
      <c r="E79" s="14"/>
      <c r="F79" s="14"/>
      <c r="G79" s="17"/>
    </row>
    <row r="80" spans="1:7" ht="12.75" customHeight="1" x14ac:dyDescent="0.2">
      <c r="A80" s="2" t="s">
        <v>45</v>
      </c>
      <c r="C80" s="3">
        <v>3.5</v>
      </c>
      <c r="D80" s="17"/>
      <c r="E80" s="14"/>
      <c r="F80" s="14"/>
      <c r="G80" s="17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opLeftCell="A40" workbookViewId="0">
      <selection activeCell="E51" sqref="E51:F51"/>
    </sheetView>
  </sheetViews>
  <sheetFormatPr baseColWidth="10" defaultRowHeight="12.75" customHeight="1" x14ac:dyDescent="0.2"/>
  <cols>
    <col min="1" max="1" width="7.7109375" style="1" customWidth="1"/>
    <col min="2" max="2" width="11.42578125" style="1"/>
    <col min="3" max="3" width="14" style="1" customWidth="1"/>
    <col min="4" max="4" width="11.7109375" style="1" customWidth="1"/>
    <col min="5" max="5" width="7.85546875" style="7" customWidth="1"/>
    <col min="6" max="6" width="5.7109375" style="7" customWidth="1"/>
    <col min="7" max="7" width="8.5703125" style="1" customWidth="1"/>
    <col min="8" max="10" width="8" style="1" customWidth="1"/>
    <col min="11" max="16384" width="11.42578125" style="1"/>
  </cols>
  <sheetData>
    <row r="1" spans="1:12" s="10" customFormat="1" ht="12.75" customHeight="1" x14ac:dyDescent="0.2">
      <c r="A1" s="10" t="s">
        <v>16</v>
      </c>
      <c r="E1" s="52"/>
      <c r="F1" s="52"/>
    </row>
    <row r="2" spans="1:12" s="23" customFormat="1" ht="12.75" customHeight="1" x14ac:dyDescent="0.2">
      <c r="B2" s="22" t="s">
        <v>5</v>
      </c>
      <c r="C2" s="22" t="s">
        <v>8</v>
      </c>
      <c r="D2" s="22" t="s">
        <v>27</v>
      </c>
      <c r="E2" s="48" t="s">
        <v>13</v>
      </c>
      <c r="F2" s="48" t="s">
        <v>29</v>
      </c>
      <c r="G2" s="9" t="s">
        <v>21</v>
      </c>
      <c r="L2" s="41" t="s">
        <v>56</v>
      </c>
    </row>
    <row r="3" spans="1:12" ht="12.75" customHeight="1" x14ac:dyDescent="0.2">
      <c r="A3" s="2"/>
      <c r="B3" s="6" t="s">
        <v>0</v>
      </c>
      <c r="C3" s="6" t="s">
        <v>3</v>
      </c>
      <c r="D3" s="6" t="s">
        <v>43</v>
      </c>
      <c r="E3" s="49">
        <v>92</v>
      </c>
      <c r="F3" s="49" t="s">
        <v>40</v>
      </c>
      <c r="G3" s="8" t="s">
        <v>37</v>
      </c>
      <c r="H3" s="8"/>
      <c r="I3" s="8"/>
      <c r="L3" s="1" t="s">
        <v>42</v>
      </c>
    </row>
    <row r="4" spans="1:12" ht="12.75" customHeight="1" x14ac:dyDescent="0.2">
      <c r="A4" s="2"/>
      <c r="B4" s="2"/>
      <c r="C4" s="2"/>
      <c r="D4" s="2"/>
      <c r="E4" s="14"/>
      <c r="F4" s="14"/>
      <c r="L4" s="1" t="s">
        <v>46</v>
      </c>
    </row>
    <row r="5" spans="1:12" ht="12.75" customHeight="1" x14ac:dyDescent="0.2">
      <c r="A5" s="2"/>
      <c r="B5" s="2"/>
      <c r="C5" s="2" t="s">
        <v>6</v>
      </c>
      <c r="D5" s="2" t="s">
        <v>43</v>
      </c>
      <c r="E5" s="53">
        <v>1.02</v>
      </c>
      <c r="F5" s="14" t="s">
        <v>40</v>
      </c>
      <c r="G5" s="1" t="s">
        <v>38</v>
      </c>
      <c r="L5" s="1" t="s">
        <v>55</v>
      </c>
    </row>
    <row r="6" spans="1:12" ht="12.75" customHeight="1" x14ac:dyDescent="0.2">
      <c r="A6" s="2"/>
      <c r="B6" s="2"/>
      <c r="C6" s="2"/>
      <c r="D6" s="2"/>
      <c r="E6" s="14"/>
      <c r="F6" s="14"/>
      <c r="L6" s="1" t="s">
        <v>70</v>
      </c>
    </row>
    <row r="7" spans="1:12" ht="12.75" customHeight="1" x14ac:dyDescent="0.2">
      <c r="A7" s="2"/>
      <c r="B7" s="2"/>
      <c r="C7" s="2" t="s">
        <v>2</v>
      </c>
      <c r="D7" s="2" t="s">
        <v>44</v>
      </c>
      <c r="E7" s="14">
        <v>25</v>
      </c>
      <c r="F7" s="14" t="s">
        <v>40</v>
      </c>
      <c r="G7" s="1" t="s">
        <v>35</v>
      </c>
      <c r="L7" s="1" t="s">
        <v>61</v>
      </c>
    </row>
    <row r="8" spans="1:12" ht="12.75" customHeight="1" x14ac:dyDescent="0.2">
      <c r="A8" s="2"/>
      <c r="B8" s="2"/>
      <c r="C8" s="2"/>
      <c r="D8" s="2" t="s">
        <v>43</v>
      </c>
      <c r="E8" s="14">
        <v>9</v>
      </c>
      <c r="F8" s="14" t="s">
        <v>40</v>
      </c>
      <c r="G8" s="1" t="s">
        <v>35</v>
      </c>
    </row>
    <row r="9" spans="1:12" ht="12.75" customHeight="1" x14ac:dyDescent="0.2">
      <c r="A9" s="2"/>
      <c r="B9" s="2"/>
      <c r="C9" s="2"/>
      <c r="D9" s="2"/>
      <c r="E9" s="14"/>
      <c r="F9" s="14"/>
    </row>
    <row r="10" spans="1:12" ht="12.75" customHeight="1" x14ac:dyDescent="0.2">
      <c r="A10" s="2"/>
      <c r="B10" s="2"/>
      <c r="C10" s="2" t="s">
        <v>14</v>
      </c>
      <c r="D10" s="2"/>
      <c r="E10" s="14">
        <v>76</v>
      </c>
      <c r="F10" s="14" t="s">
        <v>40</v>
      </c>
      <c r="G10" s="1" t="s">
        <v>36</v>
      </c>
    </row>
    <row r="11" spans="1:12" ht="12.75" customHeight="1" x14ac:dyDescent="0.2">
      <c r="A11" s="2"/>
      <c r="B11" s="2"/>
      <c r="C11" s="2" t="s">
        <v>15</v>
      </c>
      <c r="D11" s="2"/>
      <c r="E11" s="14">
        <v>59</v>
      </c>
      <c r="F11" s="14" t="s">
        <v>40</v>
      </c>
      <c r="G11" s="1" t="s">
        <v>36</v>
      </c>
    </row>
    <row r="12" spans="1:12" ht="12.75" customHeight="1" x14ac:dyDescent="0.2">
      <c r="A12" s="2"/>
      <c r="B12" s="2"/>
      <c r="C12" s="2"/>
      <c r="D12" s="2"/>
      <c r="E12" s="14"/>
      <c r="F12" s="14"/>
    </row>
    <row r="13" spans="1:12" ht="12.75" customHeight="1" x14ac:dyDescent="0.2">
      <c r="A13" s="2"/>
      <c r="B13" s="6" t="s">
        <v>1</v>
      </c>
      <c r="C13" s="6" t="s">
        <v>3</v>
      </c>
      <c r="D13" s="6" t="s">
        <v>43</v>
      </c>
      <c r="E13" s="49">
        <v>103</v>
      </c>
      <c r="F13" s="49" t="s">
        <v>40</v>
      </c>
      <c r="G13" s="8" t="s">
        <v>39</v>
      </c>
      <c r="H13" s="8"/>
      <c r="I13" s="8"/>
    </row>
    <row r="14" spans="1:12" ht="12.75" customHeight="1" x14ac:dyDescent="0.2">
      <c r="A14" s="2"/>
      <c r="B14" s="2"/>
      <c r="C14" s="2"/>
      <c r="D14" s="2"/>
      <c r="E14" s="14"/>
      <c r="F14" s="14"/>
    </row>
    <row r="15" spans="1:12" ht="12.75" customHeight="1" x14ac:dyDescent="0.2">
      <c r="A15" s="2"/>
      <c r="B15" s="2"/>
      <c r="C15" s="2" t="s">
        <v>6</v>
      </c>
      <c r="D15" s="2" t="s">
        <v>43</v>
      </c>
      <c r="E15" s="53">
        <v>1.0900000000000001</v>
      </c>
      <c r="F15" s="14" t="s">
        <v>40</v>
      </c>
    </row>
    <row r="16" spans="1:12" ht="12.75" customHeight="1" x14ac:dyDescent="0.2">
      <c r="A16" s="2"/>
      <c r="B16" s="2"/>
      <c r="C16" s="2"/>
      <c r="D16" s="2"/>
      <c r="E16" s="14"/>
      <c r="F16" s="14"/>
    </row>
    <row r="17" spans="1:9" ht="12.75" customHeight="1" x14ac:dyDescent="0.2">
      <c r="A17" s="2"/>
      <c r="B17" s="2"/>
      <c r="C17" s="2" t="s">
        <v>2</v>
      </c>
      <c r="D17" s="2" t="s">
        <v>44</v>
      </c>
      <c r="E17" s="14">
        <v>33</v>
      </c>
      <c r="F17" s="14" t="s">
        <v>40</v>
      </c>
    </row>
    <row r="18" spans="1:9" ht="12.75" customHeight="1" x14ac:dyDescent="0.2">
      <c r="A18" s="2"/>
      <c r="B18" s="2"/>
      <c r="C18" s="2"/>
      <c r="D18" s="2" t="s">
        <v>43</v>
      </c>
      <c r="E18" s="14">
        <v>17</v>
      </c>
      <c r="F18" s="14" t="s">
        <v>40</v>
      </c>
    </row>
    <row r="19" spans="1:9" ht="12.75" customHeight="1" x14ac:dyDescent="0.2">
      <c r="A19" s="2"/>
      <c r="B19" s="2"/>
      <c r="C19" s="2"/>
      <c r="D19" s="2"/>
      <c r="E19" s="14"/>
      <c r="F19" s="14"/>
    </row>
    <row r="20" spans="1:9" ht="12.75" customHeight="1" x14ac:dyDescent="0.2">
      <c r="A20" s="2"/>
      <c r="B20" s="2"/>
      <c r="C20" s="2" t="s">
        <v>14</v>
      </c>
      <c r="D20" s="2"/>
      <c r="E20" s="14">
        <f>E10</f>
        <v>76</v>
      </c>
      <c r="F20" s="14" t="s">
        <v>40</v>
      </c>
    </row>
    <row r="21" spans="1:9" ht="12.75" customHeight="1" x14ac:dyDescent="0.2">
      <c r="A21" s="2"/>
      <c r="B21" s="2"/>
      <c r="C21" s="2" t="s">
        <v>15</v>
      </c>
      <c r="D21" s="2"/>
      <c r="E21" s="14">
        <v>51</v>
      </c>
      <c r="F21" s="14" t="s">
        <v>40</v>
      </c>
    </row>
    <row r="22" spans="1:9" ht="12.75" customHeight="1" x14ac:dyDescent="0.2">
      <c r="A22" s="2"/>
      <c r="B22" s="2"/>
      <c r="C22" s="2"/>
      <c r="D22" s="2"/>
      <c r="E22" s="14"/>
      <c r="F22" s="14"/>
    </row>
    <row r="23" spans="1:9" ht="12.75" customHeight="1" x14ac:dyDescent="0.2">
      <c r="A23" s="2"/>
      <c r="B23" s="6" t="s">
        <v>7</v>
      </c>
      <c r="C23" s="6" t="s">
        <v>3</v>
      </c>
      <c r="D23" s="6" t="s">
        <v>43</v>
      </c>
      <c r="E23" s="49">
        <v>122</v>
      </c>
      <c r="F23" s="49" t="s">
        <v>41</v>
      </c>
      <c r="G23" s="8" t="s">
        <v>39</v>
      </c>
      <c r="H23" s="8"/>
      <c r="I23" s="8"/>
    </row>
    <row r="24" spans="1:9" ht="12.75" customHeight="1" x14ac:dyDescent="0.2">
      <c r="A24" s="2"/>
      <c r="B24" s="2"/>
      <c r="C24" s="2"/>
      <c r="D24" s="2"/>
      <c r="E24" s="14"/>
      <c r="F24" s="14"/>
    </row>
    <row r="25" spans="1:9" ht="12.75" customHeight="1" x14ac:dyDescent="0.2">
      <c r="A25" s="2"/>
      <c r="B25" s="2"/>
      <c r="C25" s="2" t="s">
        <v>6</v>
      </c>
      <c r="D25" s="2" t="s">
        <v>43</v>
      </c>
      <c r="E25" s="14">
        <v>1.17</v>
      </c>
      <c r="F25" s="14" t="s">
        <v>41</v>
      </c>
    </row>
    <row r="26" spans="1:9" ht="12.75" customHeight="1" x14ac:dyDescent="0.2">
      <c r="A26" s="2"/>
      <c r="B26" s="2"/>
      <c r="C26" s="2"/>
      <c r="D26" s="2"/>
      <c r="E26" s="14"/>
      <c r="F26" s="14"/>
    </row>
    <row r="27" spans="1:9" ht="12.75" customHeight="1" x14ac:dyDescent="0.2">
      <c r="A27" s="34"/>
      <c r="B27" s="2"/>
      <c r="C27" s="2" t="s">
        <v>2</v>
      </c>
      <c r="D27" s="2" t="s">
        <v>44</v>
      </c>
      <c r="E27" s="14">
        <v>33</v>
      </c>
      <c r="F27" s="14" t="s">
        <v>41</v>
      </c>
    </row>
    <row r="28" spans="1:9" ht="12.75" customHeight="1" x14ac:dyDescent="0.2">
      <c r="A28" s="2"/>
      <c r="B28" s="2"/>
      <c r="C28" s="2"/>
      <c r="D28" s="2" t="s">
        <v>43</v>
      </c>
      <c r="E28" s="14">
        <v>8</v>
      </c>
      <c r="F28" s="14" t="s">
        <v>41</v>
      </c>
    </row>
    <row r="29" spans="1:9" ht="12.75" customHeight="1" x14ac:dyDescent="0.2">
      <c r="A29" s="2"/>
      <c r="B29" s="2"/>
      <c r="C29" s="2"/>
      <c r="D29" s="2"/>
      <c r="E29" s="14"/>
      <c r="F29" s="14"/>
    </row>
    <row r="30" spans="1:9" ht="12.75" customHeight="1" x14ac:dyDescent="0.2">
      <c r="A30" s="2"/>
      <c r="B30" s="2"/>
      <c r="C30" s="2" t="s">
        <v>14</v>
      </c>
      <c r="D30" s="2"/>
      <c r="E30" s="14">
        <v>71</v>
      </c>
      <c r="F30" s="14" t="s">
        <v>41</v>
      </c>
    </row>
    <row r="31" spans="1:9" ht="12.75" customHeight="1" x14ac:dyDescent="0.2">
      <c r="A31" s="2"/>
      <c r="B31" s="2"/>
      <c r="C31" s="2" t="s">
        <v>15</v>
      </c>
      <c r="D31" s="2"/>
      <c r="E31" s="14">
        <v>48</v>
      </c>
      <c r="F31" s="14" t="s">
        <v>41</v>
      </c>
    </row>
    <row r="32" spans="1:9" ht="12.75" customHeight="1" x14ac:dyDescent="0.2">
      <c r="E32" s="14"/>
      <c r="F32" s="14"/>
    </row>
    <row r="33" spans="1:13" s="11" customFormat="1" ht="12.75" customHeight="1" x14ac:dyDescent="0.2">
      <c r="A33" s="10" t="s">
        <v>20</v>
      </c>
      <c r="E33" s="54"/>
      <c r="F33" s="54"/>
    </row>
    <row r="34" spans="1:13" ht="12.75" customHeight="1" x14ac:dyDescent="0.2">
      <c r="B34" s="2" t="s">
        <v>5</v>
      </c>
      <c r="C34" s="2" t="s">
        <v>9</v>
      </c>
      <c r="D34" s="2" t="s">
        <v>28</v>
      </c>
      <c r="E34" s="15" t="s">
        <v>34</v>
      </c>
      <c r="F34" s="31" t="s">
        <v>29</v>
      </c>
      <c r="H34" s="42" t="s">
        <v>54</v>
      </c>
      <c r="I34" s="43"/>
      <c r="J34" s="43"/>
    </row>
    <row r="35" spans="1:13" ht="12.75" customHeight="1" x14ac:dyDescent="0.2">
      <c r="A35" s="2"/>
      <c r="B35" s="2" t="s">
        <v>4</v>
      </c>
      <c r="C35" s="20" t="s">
        <v>17</v>
      </c>
      <c r="D35" s="2">
        <v>0</v>
      </c>
      <c r="E35" s="17">
        <v>4</v>
      </c>
      <c r="F35" s="14" t="s">
        <v>40</v>
      </c>
      <c r="H35" s="42" t="s">
        <v>22</v>
      </c>
      <c r="I35" s="44" t="s">
        <v>17</v>
      </c>
      <c r="J35" s="45" t="s">
        <v>18</v>
      </c>
    </row>
    <row r="36" spans="1:13" ht="12.75" customHeight="1" x14ac:dyDescent="0.2">
      <c r="A36" s="2"/>
      <c r="B36" s="2"/>
      <c r="C36" s="20"/>
      <c r="D36" s="2">
        <v>1</v>
      </c>
      <c r="E36" s="17">
        <v>7</v>
      </c>
      <c r="F36" s="14" t="s">
        <v>40</v>
      </c>
      <c r="H36" s="43" t="s">
        <v>47</v>
      </c>
      <c r="I36" s="46">
        <f xml:space="preserve"> (E35 + E37) / 2</f>
        <v>9.5</v>
      </c>
      <c r="J36" s="46">
        <f xml:space="preserve"> I36</f>
        <v>9.5</v>
      </c>
    </row>
    <row r="37" spans="1:13" ht="12.75" customHeight="1" x14ac:dyDescent="0.2">
      <c r="A37" s="2"/>
      <c r="B37" s="2"/>
      <c r="C37" s="40"/>
      <c r="D37" s="2">
        <v>3</v>
      </c>
      <c r="E37" s="17">
        <v>15</v>
      </c>
      <c r="F37" s="14" t="s">
        <v>40</v>
      </c>
      <c r="H37" s="43" t="s">
        <v>48</v>
      </c>
      <c r="I37" s="46">
        <f xml:space="preserve"> (E37 + E38) / 2</f>
        <v>17</v>
      </c>
      <c r="J37" s="46">
        <f xml:space="preserve"> I37</f>
        <v>17</v>
      </c>
      <c r="K37" s="3"/>
      <c r="L37" s="3"/>
      <c r="M37" s="3"/>
    </row>
    <row r="38" spans="1:13" ht="12.75" customHeight="1" x14ac:dyDescent="0.2">
      <c r="A38" s="2"/>
      <c r="B38" s="2"/>
      <c r="C38" s="20"/>
      <c r="D38" s="2">
        <v>6</v>
      </c>
      <c r="E38" s="17">
        <v>19</v>
      </c>
      <c r="F38" s="14" t="s">
        <v>40</v>
      </c>
      <c r="H38" s="43" t="s">
        <v>49</v>
      </c>
      <c r="I38" s="46">
        <f xml:space="preserve"> (E38 + E40) / 2</f>
        <v>21.5</v>
      </c>
      <c r="J38" s="46">
        <f xml:space="preserve"> (E47 + E49) / 2</f>
        <v>22</v>
      </c>
      <c r="K38" s="3"/>
      <c r="L38" s="3"/>
      <c r="M38" s="3"/>
    </row>
    <row r="39" spans="1:13" ht="12.75" customHeight="1" x14ac:dyDescent="0.2">
      <c r="A39" s="2"/>
      <c r="B39" s="2"/>
      <c r="C39" s="20"/>
      <c r="D39" s="2">
        <v>9</v>
      </c>
      <c r="E39" s="17">
        <v>24</v>
      </c>
      <c r="F39" s="14" t="s">
        <v>40</v>
      </c>
      <c r="H39" s="43" t="s">
        <v>50</v>
      </c>
      <c r="I39" s="46">
        <f xml:space="preserve"> (E40 + E41) / 2</f>
        <v>24.5</v>
      </c>
      <c r="J39" s="46">
        <f xml:space="preserve"> (E49 + E50) / 2</f>
        <v>26</v>
      </c>
    </row>
    <row r="40" spans="1:13" ht="12.75" customHeight="1" x14ac:dyDescent="0.2">
      <c r="A40" s="2"/>
      <c r="B40" s="2"/>
      <c r="C40" s="20"/>
      <c r="D40" s="2">
        <v>10</v>
      </c>
      <c r="E40" s="21">
        <v>24</v>
      </c>
      <c r="F40" s="32" t="s">
        <v>52</v>
      </c>
      <c r="H40" s="43" t="s">
        <v>23</v>
      </c>
      <c r="I40" s="46">
        <f xml:space="preserve"> (E41 + E42) / 2</f>
        <v>27</v>
      </c>
      <c r="J40" s="46">
        <f xml:space="preserve"> (E50 + E51) / 2</f>
        <v>31</v>
      </c>
    </row>
    <row r="41" spans="1:13" ht="12.75" customHeight="1" x14ac:dyDescent="0.2">
      <c r="A41" s="2"/>
      <c r="B41" s="2"/>
      <c r="C41" s="20"/>
      <c r="D41" s="2">
        <v>12</v>
      </c>
      <c r="E41" s="17">
        <v>25</v>
      </c>
      <c r="F41" s="14" t="s">
        <v>40</v>
      </c>
      <c r="H41" s="43" t="s">
        <v>51</v>
      </c>
      <c r="I41" s="46">
        <f>E42</f>
        <v>29</v>
      </c>
      <c r="J41" s="46">
        <f>E51</f>
        <v>35</v>
      </c>
      <c r="K41" s="4"/>
      <c r="L41" s="4"/>
      <c r="M41" s="4"/>
    </row>
    <row r="42" spans="1:13" ht="12.75" customHeight="1" x14ac:dyDescent="0.2">
      <c r="A42" s="2"/>
      <c r="B42" s="2"/>
      <c r="C42" s="20"/>
      <c r="D42" s="2">
        <v>24</v>
      </c>
      <c r="E42" s="17">
        <v>29</v>
      </c>
      <c r="F42" s="14" t="s">
        <v>40</v>
      </c>
      <c r="H42" s="43"/>
      <c r="I42" s="43"/>
      <c r="J42" s="43"/>
      <c r="K42" s="4"/>
    </row>
    <row r="43" spans="1:13" ht="12.75" customHeight="1" x14ac:dyDescent="0.2">
      <c r="A43" s="2"/>
      <c r="B43" s="2"/>
      <c r="C43" s="20"/>
      <c r="D43" s="2"/>
      <c r="E43" s="14"/>
      <c r="F43" s="14"/>
      <c r="H43" s="42" t="s">
        <v>22</v>
      </c>
      <c r="I43" s="44" t="s">
        <v>17</v>
      </c>
      <c r="J43" s="45" t="s">
        <v>18</v>
      </c>
      <c r="K43" s="4"/>
    </row>
    <row r="44" spans="1:13" ht="12.75" customHeight="1" x14ac:dyDescent="0.2">
      <c r="A44" s="2"/>
      <c r="B44" s="2"/>
      <c r="C44" s="20" t="s">
        <v>18</v>
      </c>
      <c r="D44" s="2">
        <v>0</v>
      </c>
      <c r="E44" s="17">
        <f xml:space="preserve"> E35</f>
        <v>4</v>
      </c>
      <c r="F44" s="14" t="s">
        <v>40</v>
      </c>
      <c r="H44" s="43" t="s">
        <v>47</v>
      </c>
      <c r="I44" s="46">
        <f>I36</f>
        <v>9.5</v>
      </c>
      <c r="J44" s="46">
        <f>J36</f>
        <v>9.5</v>
      </c>
      <c r="K44" s="4"/>
    </row>
    <row r="45" spans="1:13" ht="12.75" customHeight="1" x14ac:dyDescent="0.2">
      <c r="A45" s="2"/>
      <c r="B45" s="2"/>
      <c r="C45" s="20"/>
      <c r="D45" s="2">
        <v>1</v>
      </c>
      <c r="E45" s="17">
        <f xml:space="preserve"> E36</f>
        <v>7</v>
      </c>
      <c r="F45" s="14" t="s">
        <v>40</v>
      </c>
      <c r="H45" s="43" t="s">
        <v>53</v>
      </c>
      <c r="I45" s="46">
        <f>AVERAGE(I37:I38)</f>
        <v>19.25</v>
      </c>
      <c r="J45" s="46">
        <f>AVERAGE(J37:J38)</f>
        <v>19.5</v>
      </c>
      <c r="K45" s="19"/>
    </row>
    <row r="46" spans="1:13" ht="12.75" customHeight="1" x14ac:dyDescent="0.2">
      <c r="A46" s="2"/>
      <c r="B46" s="2"/>
      <c r="C46" s="20"/>
      <c r="D46" s="2">
        <v>3</v>
      </c>
      <c r="E46" s="17">
        <f xml:space="preserve"> E37</f>
        <v>15</v>
      </c>
      <c r="F46" s="14" t="s">
        <v>40</v>
      </c>
      <c r="H46" s="43" t="s">
        <v>43</v>
      </c>
      <c r="I46" s="46">
        <f>AVERAGE(I39:I41)</f>
        <v>26.833333333333332</v>
      </c>
      <c r="J46" s="46">
        <f>AVERAGE(J39:J41)</f>
        <v>30.666666666666668</v>
      </c>
      <c r="K46" s="16"/>
    </row>
    <row r="47" spans="1:13" ht="12.75" customHeight="1" x14ac:dyDescent="0.2">
      <c r="A47" s="2"/>
      <c r="B47" s="2"/>
      <c r="C47" s="20"/>
      <c r="D47" s="2">
        <v>6</v>
      </c>
      <c r="E47" s="17">
        <f xml:space="preserve"> E38</f>
        <v>19</v>
      </c>
      <c r="F47" s="14" t="s">
        <v>40</v>
      </c>
      <c r="H47" s="24"/>
      <c r="K47" s="19"/>
    </row>
    <row r="48" spans="1:13" ht="12.75" customHeight="1" x14ac:dyDescent="0.2">
      <c r="A48" s="2"/>
      <c r="B48" s="2"/>
      <c r="C48" s="20"/>
      <c r="D48" s="2">
        <v>9</v>
      </c>
      <c r="E48" s="17">
        <f xml:space="preserve"> E39</f>
        <v>24</v>
      </c>
      <c r="F48" s="32" t="s">
        <v>40</v>
      </c>
      <c r="H48" s="24"/>
      <c r="K48" s="19"/>
    </row>
    <row r="49" spans="1:11" ht="12.75" customHeight="1" x14ac:dyDescent="0.2">
      <c r="A49" s="2"/>
      <c r="B49" s="2"/>
      <c r="C49" s="20"/>
      <c r="D49" s="2">
        <v>10</v>
      </c>
      <c r="E49" s="21">
        <v>25</v>
      </c>
      <c r="F49" s="32" t="s">
        <v>52</v>
      </c>
      <c r="H49" s="24"/>
      <c r="K49" s="19"/>
    </row>
    <row r="50" spans="1:11" ht="12.75" customHeight="1" x14ac:dyDescent="0.2">
      <c r="A50" s="2"/>
      <c r="B50" s="2"/>
      <c r="C50" s="2"/>
      <c r="D50" s="2">
        <v>12</v>
      </c>
      <c r="E50" s="17">
        <v>27</v>
      </c>
      <c r="F50" s="32" t="s">
        <v>40</v>
      </c>
      <c r="H50" s="25"/>
      <c r="K50" s="19"/>
    </row>
    <row r="51" spans="1:11" ht="12.75" customHeight="1" x14ac:dyDescent="0.2">
      <c r="A51" s="2"/>
      <c r="B51" s="2"/>
      <c r="C51" s="2"/>
      <c r="D51" s="2">
        <v>24</v>
      </c>
      <c r="E51" s="4">
        <v>35</v>
      </c>
      <c r="F51" s="70" t="s">
        <v>57</v>
      </c>
      <c r="H51" s="25"/>
      <c r="K51" s="19"/>
    </row>
    <row r="52" spans="1:11" ht="12.75" customHeight="1" x14ac:dyDescent="0.2">
      <c r="A52" s="2"/>
      <c r="B52" s="2"/>
      <c r="C52" s="2"/>
      <c r="D52" s="2"/>
      <c r="E52" s="17"/>
      <c r="F52" s="32"/>
      <c r="H52" s="25"/>
      <c r="K52" s="19"/>
    </row>
    <row r="53" spans="1:11" ht="12.75" customHeight="1" x14ac:dyDescent="0.2">
      <c r="A53" s="2"/>
      <c r="B53" s="2" t="s">
        <v>7</v>
      </c>
      <c r="C53" s="20" t="s">
        <v>17</v>
      </c>
      <c r="D53" s="2">
        <v>0</v>
      </c>
      <c r="E53" s="17">
        <v>3</v>
      </c>
      <c r="F53" s="32" t="s">
        <v>41</v>
      </c>
      <c r="H53" s="42" t="s">
        <v>22</v>
      </c>
      <c r="I53" s="44" t="s">
        <v>17</v>
      </c>
      <c r="J53" s="45" t="s">
        <v>18</v>
      </c>
    </row>
    <row r="54" spans="1:11" ht="12.75" customHeight="1" x14ac:dyDescent="0.2">
      <c r="A54" s="2"/>
      <c r="B54" s="2"/>
      <c r="C54" s="20"/>
      <c r="D54" s="2">
        <v>1</v>
      </c>
      <c r="E54" s="17">
        <v>5</v>
      </c>
      <c r="F54" s="32" t="s">
        <v>40</v>
      </c>
      <c r="G54" s="4"/>
      <c r="H54" s="43" t="s">
        <v>47</v>
      </c>
      <c r="I54" s="46">
        <f xml:space="preserve"> (E53 + E55) / 2</f>
        <v>6</v>
      </c>
      <c r="J54" s="46">
        <f xml:space="preserve"> I54</f>
        <v>6</v>
      </c>
      <c r="K54" s="37"/>
    </row>
    <row r="55" spans="1:11" ht="12.75" customHeight="1" x14ac:dyDescent="0.2">
      <c r="A55" s="2"/>
      <c r="B55" s="2"/>
      <c r="C55" s="40"/>
      <c r="D55" s="2">
        <v>3</v>
      </c>
      <c r="E55" s="17">
        <v>9</v>
      </c>
      <c r="F55" s="14" t="s">
        <v>40</v>
      </c>
      <c r="H55" s="43" t="s">
        <v>48</v>
      </c>
      <c r="I55" s="46">
        <f xml:space="preserve"> (E55 + E56) / 2</f>
        <v>11</v>
      </c>
      <c r="J55" s="46">
        <f xml:space="preserve"> I55</f>
        <v>11</v>
      </c>
      <c r="K55" s="16"/>
    </row>
    <row r="56" spans="1:11" ht="12.75" customHeight="1" x14ac:dyDescent="0.2">
      <c r="A56" s="2"/>
      <c r="B56" s="2"/>
      <c r="C56" s="20"/>
      <c r="D56" s="2">
        <v>6</v>
      </c>
      <c r="E56" s="17">
        <v>13</v>
      </c>
      <c r="F56" s="14" t="s">
        <v>40</v>
      </c>
      <c r="H56" s="43" t="s">
        <v>49</v>
      </c>
      <c r="I56" s="46">
        <f xml:space="preserve"> (E56 + E58) / 2</f>
        <v>14</v>
      </c>
      <c r="J56" s="46">
        <f xml:space="preserve"> (E65 + E67) / 2</f>
        <v>15.5</v>
      </c>
      <c r="K56" s="16"/>
    </row>
    <row r="57" spans="1:11" ht="12.75" customHeight="1" x14ac:dyDescent="0.2">
      <c r="A57" s="2"/>
      <c r="B57" s="2"/>
      <c r="C57" s="20"/>
      <c r="D57" s="2">
        <v>9</v>
      </c>
      <c r="E57" s="17">
        <v>15</v>
      </c>
      <c r="F57" s="14" t="s">
        <v>52</v>
      </c>
      <c r="H57" s="43" t="s">
        <v>50</v>
      </c>
      <c r="I57" s="46">
        <f xml:space="preserve"> (E58 + E59) / 2</f>
        <v>15.5</v>
      </c>
      <c r="J57" s="46">
        <f xml:space="preserve"> (E67 + E68) / 2</f>
        <v>18</v>
      </c>
      <c r="K57" s="16"/>
    </row>
    <row r="58" spans="1:11" ht="12.75" customHeight="1" x14ac:dyDescent="0.2">
      <c r="A58" s="2"/>
      <c r="B58" s="2"/>
      <c r="C58" s="20"/>
      <c r="D58" s="2">
        <v>10</v>
      </c>
      <c r="E58" s="21">
        <v>15</v>
      </c>
      <c r="F58" s="32" t="s">
        <v>52</v>
      </c>
      <c r="H58" s="43" t="s">
        <v>23</v>
      </c>
      <c r="I58" s="46">
        <f xml:space="preserve"> (E59 + E60) / 2</f>
        <v>18</v>
      </c>
      <c r="J58" s="46">
        <f xml:space="preserve"> (E68 + E69) / 2</f>
        <v>22</v>
      </c>
      <c r="K58" s="16"/>
    </row>
    <row r="59" spans="1:11" ht="12.75" customHeight="1" x14ac:dyDescent="0.2">
      <c r="A59" s="2"/>
      <c r="B59" s="2"/>
      <c r="C59" s="20"/>
      <c r="D59" s="2">
        <v>12</v>
      </c>
      <c r="E59" s="17">
        <v>16</v>
      </c>
      <c r="F59" s="14" t="s">
        <v>40</v>
      </c>
      <c r="H59" s="43" t="s">
        <v>51</v>
      </c>
      <c r="I59" s="46">
        <f>E60</f>
        <v>20</v>
      </c>
      <c r="J59" s="46">
        <f>E69</f>
        <v>25</v>
      </c>
      <c r="K59" s="37"/>
    </row>
    <row r="60" spans="1:11" ht="12.75" customHeight="1" x14ac:dyDescent="0.2">
      <c r="A60" s="2"/>
      <c r="B60" s="2"/>
      <c r="C60" s="20"/>
      <c r="D60" s="2">
        <v>24</v>
      </c>
      <c r="E60" s="17">
        <v>20</v>
      </c>
      <c r="F60" s="14" t="s">
        <v>40</v>
      </c>
      <c r="H60" s="43"/>
      <c r="I60" s="43"/>
      <c r="J60" s="43"/>
      <c r="K60" s="16"/>
    </row>
    <row r="61" spans="1:11" ht="12.75" customHeight="1" x14ac:dyDescent="0.2">
      <c r="A61" s="2"/>
      <c r="B61" s="2"/>
      <c r="C61" s="20"/>
      <c r="D61" s="2"/>
      <c r="E61" s="17"/>
      <c r="F61" s="14"/>
      <c r="H61" s="42" t="s">
        <v>22</v>
      </c>
      <c r="I61" s="44" t="s">
        <v>17</v>
      </c>
      <c r="J61" s="45" t="s">
        <v>18</v>
      </c>
      <c r="K61" s="18"/>
    </row>
    <row r="62" spans="1:11" ht="12.75" customHeight="1" x14ac:dyDescent="0.2">
      <c r="A62" s="2"/>
      <c r="B62" s="2"/>
      <c r="C62" s="20" t="s">
        <v>18</v>
      </c>
      <c r="D62" s="2">
        <v>0</v>
      </c>
      <c r="E62" s="17">
        <v>3</v>
      </c>
      <c r="F62" s="14" t="s">
        <v>41</v>
      </c>
      <c r="H62" s="43" t="s">
        <v>47</v>
      </c>
      <c r="I62" s="46">
        <f>I54</f>
        <v>6</v>
      </c>
      <c r="J62" s="46">
        <f>J54</f>
        <v>6</v>
      </c>
    </row>
    <row r="63" spans="1:11" ht="12.75" customHeight="1" x14ac:dyDescent="0.2">
      <c r="A63" s="2"/>
      <c r="B63" s="2"/>
      <c r="C63" s="20"/>
      <c r="D63" s="2">
        <v>1</v>
      </c>
      <c r="E63" s="17">
        <v>5</v>
      </c>
      <c r="F63" s="14" t="s">
        <v>40</v>
      </c>
      <c r="H63" s="43" t="s">
        <v>53</v>
      </c>
      <c r="I63" s="46">
        <f>AVERAGE(I55:I56)</f>
        <v>12.5</v>
      </c>
      <c r="J63" s="46">
        <f>AVERAGE(J55:J56)</f>
        <v>13.25</v>
      </c>
    </row>
    <row r="64" spans="1:11" ht="12.75" customHeight="1" x14ac:dyDescent="0.2">
      <c r="A64" s="2"/>
      <c r="B64" s="2"/>
      <c r="C64" s="20"/>
      <c r="D64" s="2">
        <v>3</v>
      </c>
      <c r="E64" s="17">
        <v>10</v>
      </c>
      <c r="F64" s="14" t="s">
        <v>40</v>
      </c>
      <c r="H64" s="43" t="s">
        <v>43</v>
      </c>
      <c r="I64" s="46">
        <f>AVERAGE(I57:I59)</f>
        <v>17.833333333333332</v>
      </c>
      <c r="J64" s="46">
        <f>AVERAGE(J57:J59)</f>
        <v>21.666666666666668</v>
      </c>
    </row>
    <row r="65" spans="1:7" ht="12.75" customHeight="1" x14ac:dyDescent="0.2">
      <c r="A65" s="2"/>
      <c r="B65" s="2"/>
      <c r="C65" s="20"/>
      <c r="D65" s="2">
        <v>6</v>
      </c>
      <c r="E65" s="17">
        <v>14</v>
      </c>
      <c r="F65" s="14" t="s">
        <v>40</v>
      </c>
    </row>
    <row r="66" spans="1:7" ht="12.75" customHeight="1" x14ac:dyDescent="0.2">
      <c r="A66" s="2"/>
      <c r="B66" s="2"/>
      <c r="C66" s="20"/>
      <c r="D66" s="2">
        <v>9</v>
      </c>
      <c r="E66" s="17">
        <v>17</v>
      </c>
      <c r="F66" s="14" t="s">
        <v>52</v>
      </c>
    </row>
    <row r="67" spans="1:7" ht="12.75" customHeight="1" x14ac:dyDescent="0.2">
      <c r="A67" s="2"/>
      <c r="B67" s="2"/>
      <c r="C67" s="20"/>
      <c r="D67" s="2">
        <v>10</v>
      </c>
      <c r="E67" s="21">
        <v>17</v>
      </c>
      <c r="F67" s="32" t="s">
        <v>52</v>
      </c>
    </row>
    <row r="68" spans="1:7" ht="12.75" customHeight="1" x14ac:dyDescent="0.2">
      <c r="A68" s="2"/>
      <c r="B68" s="2"/>
      <c r="C68" s="2"/>
      <c r="D68" s="2">
        <v>12</v>
      </c>
      <c r="E68" s="17">
        <v>19</v>
      </c>
      <c r="F68" s="14" t="s">
        <v>40</v>
      </c>
    </row>
    <row r="69" spans="1:7" ht="12.75" customHeight="1" x14ac:dyDescent="0.2">
      <c r="A69" s="2"/>
      <c r="B69" s="2"/>
      <c r="C69" s="2"/>
      <c r="D69" s="2">
        <v>24</v>
      </c>
      <c r="E69" s="1">
        <v>25</v>
      </c>
      <c r="F69" s="7" t="s">
        <v>57</v>
      </c>
    </row>
    <row r="71" spans="1:7" ht="12.75" customHeight="1" x14ac:dyDescent="0.2">
      <c r="D71" s="20" t="s">
        <v>60</v>
      </c>
      <c r="E71" s="17">
        <v>47</v>
      </c>
      <c r="F71" s="32" t="s">
        <v>62</v>
      </c>
    </row>
    <row r="73" spans="1:7" s="11" customFormat="1" ht="12.75" customHeight="1" x14ac:dyDescent="0.2">
      <c r="A73" s="10" t="s">
        <v>71</v>
      </c>
      <c r="D73" s="58"/>
      <c r="E73" s="58"/>
      <c r="F73" s="54"/>
      <c r="G73" s="58"/>
    </row>
    <row r="74" spans="1:7" ht="12.75" customHeight="1" x14ac:dyDescent="0.2">
      <c r="A74" s="2" t="s">
        <v>5</v>
      </c>
      <c r="C74" s="2" t="s">
        <v>72</v>
      </c>
      <c r="D74" s="17"/>
      <c r="E74" s="14"/>
      <c r="F74" s="14"/>
      <c r="G74" s="17"/>
    </row>
    <row r="75" spans="1:7" ht="12.75" customHeight="1" x14ac:dyDescent="0.2">
      <c r="A75" s="2" t="s">
        <v>45</v>
      </c>
      <c r="C75" s="3">
        <v>3.5</v>
      </c>
      <c r="D75" s="17"/>
      <c r="E75" s="14"/>
      <c r="F75" s="14"/>
      <c r="G75" s="17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A4" workbookViewId="0">
      <selection activeCell="H43" sqref="H43"/>
    </sheetView>
  </sheetViews>
  <sheetFormatPr baseColWidth="10" defaultRowHeight="12.75" customHeight="1" x14ac:dyDescent="0.2"/>
  <cols>
    <col min="1" max="1" width="7.7109375" style="1" customWidth="1"/>
    <col min="2" max="2" width="11.42578125" style="1"/>
    <col min="3" max="3" width="14" style="1" customWidth="1"/>
    <col min="4" max="4" width="11.7109375" style="1" customWidth="1"/>
    <col min="5" max="5" width="7.85546875" style="7" customWidth="1"/>
    <col min="6" max="6" width="5.7109375" style="7" customWidth="1"/>
    <col min="7" max="7" width="8.85546875" style="1" customWidth="1"/>
    <col min="8" max="10" width="8.42578125" style="1" customWidth="1"/>
    <col min="11" max="16384" width="11.42578125" style="1"/>
  </cols>
  <sheetData>
    <row r="1" spans="1:12" s="10" customFormat="1" ht="12.75" customHeight="1" x14ac:dyDescent="0.2">
      <c r="A1" s="10" t="s">
        <v>16</v>
      </c>
      <c r="E1" s="39"/>
      <c r="F1" s="39"/>
    </row>
    <row r="2" spans="1:12" s="23" customFormat="1" ht="12.75" customHeight="1" x14ac:dyDescent="0.2">
      <c r="B2" s="22" t="s">
        <v>5</v>
      </c>
      <c r="C2" s="22" t="s">
        <v>8</v>
      </c>
      <c r="D2" s="22" t="s">
        <v>27</v>
      </c>
      <c r="E2" s="9" t="s">
        <v>13</v>
      </c>
      <c r="F2" s="9" t="s">
        <v>29</v>
      </c>
      <c r="G2" s="9" t="s">
        <v>21</v>
      </c>
      <c r="L2" s="41" t="s">
        <v>56</v>
      </c>
    </row>
    <row r="3" spans="1:12" ht="12.75" customHeight="1" x14ac:dyDescent="0.2">
      <c r="B3" s="6" t="s">
        <v>4</v>
      </c>
      <c r="C3" s="6" t="s">
        <v>3</v>
      </c>
      <c r="D3" s="6" t="s">
        <v>12</v>
      </c>
      <c r="E3" s="38">
        <v>51</v>
      </c>
      <c r="F3" s="38" t="s">
        <v>40</v>
      </c>
      <c r="G3" s="8" t="s">
        <v>37</v>
      </c>
      <c r="H3" s="8"/>
      <c r="I3" s="8"/>
      <c r="L3" s="17" t="s">
        <v>59</v>
      </c>
    </row>
    <row r="4" spans="1:12" ht="12.75" customHeight="1" x14ac:dyDescent="0.2">
      <c r="C4" s="2"/>
      <c r="D4" s="2"/>
      <c r="L4" s="17" t="s">
        <v>65</v>
      </c>
    </row>
    <row r="5" spans="1:12" ht="12.75" customHeight="1" x14ac:dyDescent="0.2">
      <c r="C5" s="2" t="s">
        <v>6</v>
      </c>
      <c r="D5" s="2" t="s">
        <v>12</v>
      </c>
      <c r="E5" s="7">
        <v>1</v>
      </c>
      <c r="F5" s="7" t="s">
        <v>40</v>
      </c>
      <c r="G5" s="1" t="s">
        <v>38</v>
      </c>
      <c r="L5" s="17" t="s">
        <v>66</v>
      </c>
    </row>
    <row r="6" spans="1:12" ht="12.75" customHeight="1" x14ac:dyDescent="0.2">
      <c r="C6" s="2"/>
      <c r="D6" s="2"/>
    </row>
    <row r="7" spans="1:12" ht="12.75" customHeight="1" x14ac:dyDescent="0.25">
      <c r="C7" s="2" t="s">
        <v>2</v>
      </c>
      <c r="D7" s="2" t="s">
        <v>10</v>
      </c>
      <c r="E7" s="7">
        <v>27</v>
      </c>
      <c r="F7" s="7" t="s">
        <v>40</v>
      </c>
      <c r="G7" s="1" t="s">
        <v>35</v>
      </c>
    </row>
    <row r="8" spans="1:12" ht="12.75" customHeight="1" x14ac:dyDescent="0.25">
      <c r="C8" s="2"/>
      <c r="D8" s="2" t="s">
        <v>11</v>
      </c>
      <c r="E8" s="7">
        <v>3</v>
      </c>
      <c r="F8" s="7" t="s">
        <v>40</v>
      </c>
      <c r="G8" s="1" t="s">
        <v>35</v>
      </c>
    </row>
    <row r="9" spans="1:12" ht="12.75" customHeight="1" x14ac:dyDescent="0.25">
      <c r="C9" s="2"/>
      <c r="D9" s="2" t="s">
        <v>12</v>
      </c>
      <c r="E9" s="7">
        <v>3</v>
      </c>
      <c r="F9" s="7" t="s">
        <v>40</v>
      </c>
      <c r="G9" s="1" t="s">
        <v>35</v>
      </c>
    </row>
    <row r="10" spans="1:12" ht="12.75" customHeight="1" x14ac:dyDescent="0.25">
      <c r="C10" s="2"/>
      <c r="D10" s="2"/>
    </row>
    <row r="11" spans="1:12" ht="12.75" customHeight="1" x14ac:dyDescent="0.25">
      <c r="C11" s="2" t="s">
        <v>14</v>
      </c>
      <c r="D11" s="2"/>
      <c r="E11" s="7">
        <v>83</v>
      </c>
      <c r="F11" s="7" t="s">
        <v>40</v>
      </c>
      <c r="G11" s="1" t="s">
        <v>36</v>
      </c>
    </row>
    <row r="12" spans="1:12" ht="12.75" customHeight="1" x14ac:dyDescent="0.25">
      <c r="C12" s="2" t="s">
        <v>15</v>
      </c>
      <c r="D12" s="2"/>
      <c r="E12" s="7">
        <v>44</v>
      </c>
      <c r="F12" s="7" t="s">
        <v>40</v>
      </c>
      <c r="G12" s="1" t="s">
        <v>36</v>
      </c>
    </row>
    <row r="14" spans="1:12" s="35" customFormat="1" ht="12.75" customHeight="1" x14ac:dyDescent="0.25">
      <c r="A14" s="10" t="s">
        <v>20</v>
      </c>
      <c r="E14" s="36"/>
      <c r="F14" s="36"/>
    </row>
    <row r="15" spans="1:12" ht="12.75" customHeight="1" x14ac:dyDescent="0.25">
      <c r="B15" s="2" t="s">
        <v>5</v>
      </c>
      <c r="C15" s="2" t="s">
        <v>9</v>
      </c>
      <c r="D15" s="2" t="s">
        <v>28</v>
      </c>
      <c r="E15" s="15" t="s">
        <v>34</v>
      </c>
      <c r="F15" s="31" t="s">
        <v>29</v>
      </c>
      <c r="H15" s="42" t="s">
        <v>54</v>
      </c>
      <c r="I15" s="43"/>
      <c r="J15" s="43"/>
    </row>
    <row r="16" spans="1:12" ht="12.75" customHeight="1" x14ac:dyDescent="0.2">
      <c r="B16" s="2" t="s">
        <v>4</v>
      </c>
      <c r="C16" s="20" t="s">
        <v>17</v>
      </c>
      <c r="D16" s="2">
        <v>0</v>
      </c>
      <c r="E16" s="17">
        <v>35</v>
      </c>
      <c r="F16" s="32" t="s">
        <v>41</v>
      </c>
      <c r="H16" s="42" t="s">
        <v>22</v>
      </c>
      <c r="I16" s="44" t="s">
        <v>17</v>
      </c>
      <c r="J16" s="45" t="s">
        <v>18</v>
      </c>
    </row>
    <row r="17" spans="1:15" ht="12.75" customHeight="1" x14ac:dyDescent="0.2">
      <c r="C17" s="20"/>
      <c r="D17" s="2">
        <v>12</v>
      </c>
      <c r="E17" s="17">
        <v>130</v>
      </c>
      <c r="F17" s="32" t="s">
        <v>41</v>
      </c>
      <c r="H17" s="43" t="s">
        <v>10</v>
      </c>
      <c r="I17" s="46">
        <f xml:space="preserve"> (E16 + E17) / 2</f>
        <v>82.5</v>
      </c>
      <c r="J17" s="46">
        <f xml:space="preserve"> I17</f>
        <v>82.5</v>
      </c>
    </row>
    <row r="18" spans="1:15" ht="12.75" customHeight="1" x14ac:dyDescent="0.2">
      <c r="C18" s="40"/>
      <c r="D18" s="2">
        <v>24</v>
      </c>
      <c r="E18" s="17">
        <v>215</v>
      </c>
      <c r="F18" s="32" t="s">
        <v>41</v>
      </c>
      <c r="H18" s="43" t="s">
        <v>23</v>
      </c>
      <c r="I18" s="46">
        <f xml:space="preserve"> (E17 + E18) / 2</f>
        <v>172.5</v>
      </c>
      <c r="J18" s="46">
        <f xml:space="preserve"> I18</f>
        <v>172.5</v>
      </c>
      <c r="K18" s="3"/>
      <c r="L18" s="3"/>
      <c r="M18" s="3"/>
    </row>
    <row r="19" spans="1:15" ht="12.75" customHeight="1" x14ac:dyDescent="0.2">
      <c r="C19" s="20"/>
      <c r="D19" s="2">
        <v>36</v>
      </c>
      <c r="E19" s="17">
        <v>315</v>
      </c>
      <c r="F19" s="32" t="s">
        <v>41</v>
      </c>
      <c r="H19" s="43" t="s">
        <v>24</v>
      </c>
      <c r="I19" s="46">
        <f xml:space="preserve"> (E18 + E19) / 2</f>
        <v>265</v>
      </c>
      <c r="J19" s="46">
        <f xml:space="preserve"> (E25 + E26) / 2</f>
        <v>265</v>
      </c>
      <c r="K19" s="3"/>
      <c r="L19" s="3"/>
      <c r="M19" s="3"/>
    </row>
    <row r="20" spans="1:15" ht="12.75" customHeight="1" x14ac:dyDescent="0.2">
      <c r="C20" s="20"/>
      <c r="D20" s="20" t="s">
        <v>19</v>
      </c>
      <c r="E20" s="17">
        <v>440</v>
      </c>
      <c r="F20" s="32" t="s">
        <v>41</v>
      </c>
      <c r="H20" s="43" t="s">
        <v>25</v>
      </c>
      <c r="I20" s="46">
        <f xml:space="preserve"> (E19 + E20) / 2</f>
        <v>377.5</v>
      </c>
      <c r="J20" s="46">
        <f xml:space="preserve"> (E26 + E27) / 2</f>
        <v>402.5</v>
      </c>
    </row>
    <row r="21" spans="1:15" ht="12.75" customHeight="1" x14ac:dyDescent="0.2">
      <c r="C21" s="20"/>
      <c r="F21" s="32"/>
      <c r="H21" s="43" t="s">
        <v>12</v>
      </c>
      <c r="I21" s="46">
        <f xml:space="preserve"> E20</f>
        <v>440</v>
      </c>
      <c r="J21" s="46">
        <f xml:space="preserve"> E27</f>
        <v>490</v>
      </c>
      <c r="K21" s="4"/>
      <c r="L21" s="4"/>
      <c r="M21" s="4"/>
    </row>
    <row r="22" spans="1:15" ht="12.75" customHeight="1" x14ac:dyDescent="0.25">
      <c r="C22" s="20"/>
      <c r="D22" s="2"/>
      <c r="H22" s="43"/>
      <c r="I22" s="46"/>
      <c r="J22" s="46"/>
      <c r="K22" s="4"/>
      <c r="O22"/>
    </row>
    <row r="23" spans="1:15" ht="12.75" customHeight="1" x14ac:dyDescent="0.2">
      <c r="C23" s="20" t="s">
        <v>18</v>
      </c>
      <c r="D23" s="2">
        <v>0</v>
      </c>
      <c r="E23" s="17">
        <f>E16</f>
        <v>35</v>
      </c>
      <c r="F23" s="32" t="s">
        <v>41</v>
      </c>
      <c r="H23" s="42" t="s">
        <v>26</v>
      </c>
      <c r="I23" s="44" t="s">
        <v>17</v>
      </c>
      <c r="J23" s="45" t="s">
        <v>18</v>
      </c>
      <c r="K23" s="4"/>
    </row>
    <row r="24" spans="1:15" ht="12.75" customHeight="1" x14ac:dyDescent="0.2">
      <c r="C24" s="2"/>
      <c r="D24" s="2">
        <v>12</v>
      </c>
      <c r="E24" s="17">
        <f t="shared" ref="E24:E25" si="0">E17</f>
        <v>130</v>
      </c>
      <c r="F24" s="32" t="s">
        <v>41</v>
      </c>
      <c r="H24" s="43" t="s">
        <v>10</v>
      </c>
      <c r="I24" s="46">
        <f>I17</f>
        <v>82.5</v>
      </c>
      <c r="J24" s="46">
        <f>J17</f>
        <v>82.5</v>
      </c>
      <c r="K24" s="4"/>
    </row>
    <row r="25" spans="1:15" ht="12.75" customHeight="1" x14ac:dyDescent="0.2">
      <c r="C25" s="2"/>
      <c r="D25" s="2">
        <v>24</v>
      </c>
      <c r="E25" s="17">
        <f t="shared" si="0"/>
        <v>215</v>
      </c>
      <c r="F25" s="32" t="s">
        <v>41</v>
      </c>
      <c r="H25" s="43" t="s">
        <v>11</v>
      </c>
      <c r="I25" s="46">
        <f>AVERAGE(I18:I20)</f>
        <v>271.66666666666669</v>
      </c>
      <c r="J25" s="46">
        <f>AVERAGE(J18:J20)</f>
        <v>280</v>
      </c>
      <c r="K25" s="4"/>
    </row>
    <row r="26" spans="1:15" ht="12.75" customHeight="1" x14ac:dyDescent="0.2">
      <c r="C26" s="2"/>
      <c r="D26" s="2">
        <v>36</v>
      </c>
      <c r="E26" s="17">
        <v>315</v>
      </c>
      <c r="F26" s="32" t="s">
        <v>41</v>
      </c>
      <c r="H26" s="43" t="s">
        <v>12</v>
      </c>
      <c r="I26" s="46">
        <f>I21</f>
        <v>440</v>
      </c>
      <c r="J26" s="46">
        <f>J21</f>
        <v>490</v>
      </c>
    </row>
    <row r="27" spans="1:15" ht="12.75" customHeight="1" x14ac:dyDescent="0.2">
      <c r="C27" s="2"/>
      <c r="D27" s="20" t="s">
        <v>19</v>
      </c>
      <c r="E27" s="17">
        <v>490</v>
      </c>
      <c r="F27" s="32" t="s">
        <v>41</v>
      </c>
      <c r="G27" s="4"/>
      <c r="H27" s="4"/>
      <c r="I27" s="4"/>
      <c r="J27" s="4"/>
    </row>
    <row r="28" spans="1:15" ht="12.75" customHeight="1" x14ac:dyDescent="0.2">
      <c r="C28" s="2"/>
      <c r="D28" s="20"/>
      <c r="E28" s="17"/>
      <c r="F28" s="32"/>
      <c r="G28" s="4"/>
      <c r="H28" s="4"/>
      <c r="I28" s="4"/>
      <c r="J28" s="4"/>
    </row>
    <row r="29" spans="1:15" ht="12.75" customHeight="1" x14ac:dyDescent="0.2">
      <c r="C29" s="2"/>
      <c r="D29" s="20" t="s">
        <v>60</v>
      </c>
      <c r="E29" s="17">
        <v>54</v>
      </c>
      <c r="F29" s="32" t="s">
        <v>52</v>
      </c>
      <c r="G29" s="4"/>
      <c r="H29" s="4"/>
      <c r="I29" s="4"/>
      <c r="J29" s="4"/>
    </row>
    <row r="30" spans="1:15" ht="12.75" customHeight="1" x14ac:dyDescent="0.2">
      <c r="C30" s="2"/>
      <c r="F30" s="32"/>
    </row>
    <row r="32" spans="1:15" s="11" customFormat="1" ht="12.75" customHeight="1" x14ac:dyDescent="0.2">
      <c r="A32" s="10" t="s">
        <v>30</v>
      </c>
      <c r="F32" s="12"/>
    </row>
    <row r="33" spans="1:8" ht="12.75" customHeight="1" x14ac:dyDescent="0.2">
      <c r="A33" s="2" t="s">
        <v>5</v>
      </c>
    </row>
    <row r="34" spans="1:8" ht="12.75" customHeight="1" x14ac:dyDescent="0.2">
      <c r="A34" s="2" t="s">
        <v>4</v>
      </c>
      <c r="D34" s="2" t="s">
        <v>13</v>
      </c>
      <c r="E34" s="9" t="s">
        <v>29</v>
      </c>
    </row>
    <row r="35" spans="1:8" ht="12.75" customHeight="1" x14ac:dyDescent="0.2">
      <c r="B35" s="2" t="s">
        <v>31</v>
      </c>
      <c r="C35" s="2"/>
      <c r="D35" s="1">
        <v>365</v>
      </c>
      <c r="E35" s="30" t="s">
        <v>41</v>
      </c>
    </row>
    <row r="36" spans="1:8" ht="12.75" customHeight="1" x14ac:dyDescent="0.2">
      <c r="B36" s="2"/>
      <c r="C36" s="2"/>
      <c r="E36" s="30"/>
      <c r="G36" s="2"/>
      <c r="H36" s="2"/>
    </row>
    <row r="37" spans="1:8" ht="12.75" customHeight="1" x14ac:dyDescent="0.2">
      <c r="B37" s="2" t="s">
        <v>32</v>
      </c>
      <c r="C37" s="2"/>
      <c r="D37" s="62">
        <f>D39/D35</f>
        <v>2.3287671232876712</v>
      </c>
      <c r="E37" s="30" t="s">
        <v>41</v>
      </c>
    </row>
    <row r="38" spans="1:8" ht="12.75" customHeight="1" x14ac:dyDescent="0.2">
      <c r="B38" s="2"/>
      <c r="C38" s="2"/>
      <c r="E38" s="30"/>
      <c r="G38" s="25"/>
    </row>
    <row r="39" spans="1:8" ht="12.75" customHeight="1" x14ac:dyDescent="0.2">
      <c r="B39" s="2" t="s">
        <v>33</v>
      </c>
      <c r="C39" s="2"/>
      <c r="D39" s="5">
        <v>850</v>
      </c>
      <c r="E39" s="30" t="s">
        <v>41</v>
      </c>
    </row>
    <row r="40" spans="1:8" ht="12.75" customHeight="1" x14ac:dyDescent="0.2">
      <c r="D40" s="50"/>
      <c r="E40" s="51"/>
    </row>
    <row r="41" spans="1:8" s="11" customFormat="1" ht="12.75" customHeight="1" x14ac:dyDescent="0.2">
      <c r="A41" s="10" t="s">
        <v>71</v>
      </c>
      <c r="D41" s="58"/>
      <c r="E41" s="58"/>
      <c r="F41" s="54"/>
      <c r="G41" s="58"/>
    </row>
    <row r="42" spans="1:8" ht="12.75" customHeight="1" x14ac:dyDescent="0.2">
      <c r="A42" s="2" t="s">
        <v>5</v>
      </c>
      <c r="C42" s="2" t="s">
        <v>72</v>
      </c>
      <c r="D42" s="17"/>
      <c r="E42" s="14"/>
      <c r="F42" s="14"/>
      <c r="G42" s="17"/>
    </row>
    <row r="43" spans="1:8" ht="12.75" customHeight="1" x14ac:dyDescent="0.2">
      <c r="A43" s="2" t="s">
        <v>45</v>
      </c>
      <c r="C43" s="3">
        <v>2.5</v>
      </c>
      <c r="D43" s="17"/>
      <c r="E43" s="14"/>
      <c r="F43" s="14"/>
      <c r="G43" s="17"/>
    </row>
    <row r="45" spans="1:8" ht="12.75" customHeight="1" x14ac:dyDescent="0.2">
      <c r="E45" s="1"/>
    </row>
    <row r="46" spans="1:8" ht="12.75" customHeight="1" x14ac:dyDescent="0.2">
      <c r="E46" s="1"/>
    </row>
    <row r="47" spans="1:8" ht="12.75" customHeight="1" x14ac:dyDescent="0.2">
      <c r="E47" s="1"/>
    </row>
    <row r="48" spans="1:8" ht="12.75" customHeight="1" x14ac:dyDescent="0.2">
      <c r="E48" s="1"/>
    </row>
    <row r="49" spans="5:6" ht="12.75" customHeight="1" x14ac:dyDescent="0.2">
      <c r="E49" s="1"/>
    </row>
    <row r="50" spans="5:6" ht="12.75" customHeight="1" x14ac:dyDescent="0.2">
      <c r="E50" s="1"/>
    </row>
    <row r="51" spans="5:6" ht="12.75" customHeight="1" x14ac:dyDescent="0.2">
      <c r="E51" s="1"/>
    </row>
    <row r="52" spans="5:6" ht="12.75" customHeight="1" x14ac:dyDescent="0.2">
      <c r="E52" s="1"/>
    </row>
    <row r="53" spans="5:6" ht="12.75" customHeight="1" x14ac:dyDescent="0.2">
      <c r="E53" s="1"/>
      <c r="F53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Cattle</vt:lpstr>
      <vt:lpstr>Goats</vt:lpstr>
      <vt:lpstr>Sheep</vt:lpstr>
      <vt:lpstr>Camels</vt:lpstr>
    </vt:vector>
  </TitlesOfParts>
  <Company>CIRAD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lesnoff</dc:creator>
  <cp:lastModifiedBy>lesnoff</cp:lastModifiedBy>
  <cp:lastPrinted>2013-10-10T08:54:10Z</cp:lastPrinted>
  <dcterms:created xsi:type="dcterms:W3CDTF">2013-09-03T12:28:58Z</dcterms:created>
  <dcterms:modified xsi:type="dcterms:W3CDTF">2014-01-27T09:49:17Z</dcterms:modified>
</cp:coreProperties>
</file>