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3880" windowHeight="9945" activeTab="2"/>
  </bookViews>
  <sheets>
    <sheet name="Index" sheetId="10" r:id="rId1"/>
    <sheet name="Structure" sheetId="1" r:id="rId2"/>
    <sheet name="Abortion" sheetId="3" r:id="rId3"/>
    <sheet name="Agefp" sheetId="4" r:id="rId4"/>
    <sheet name="Parturition" sheetId="2" r:id="rId5"/>
    <sheet name="Prolificacy" sheetId="5" r:id="rId6"/>
    <sheet name="Mortinatality" sheetId="6" r:id="rId7"/>
    <sheet name="Fecundity" sheetId="7" r:id="rId8"/>
    <sheet name="Mortality" sheetId="9" r:id="rId9"/>
    <sheet name="Offtake" sheetId="8" r:id="rId10"/>
    <sheet name="Summary" sheetId="11" r:id="rId11"/>
  </sheets>
  <definedNames>
    <definedName name="_Toc369075674" localSheetId="10">Summary!#REF!</definedName>
    <definedName name="_Toc369075675" localSheetId="10">Summary!#REF!</definedName>
    <definedName name="_xlnm.Print_Area" localSheetId="2">Abortion!$A$1:$L$36</definedName>
    <definedName name="_xlnm.Print_Area" localSheetId="3">Agefp!$A$1:$K$61</definedName>
    <definedName name="_xlnm.Print_Area" localSheetId="0">Index!$A$1:$Y$98</definedName>
    <definedName name="_xlnm.Print_Area" localSheetId="8">Mortality!$A$1:$M$159</definedName>
    <definedName name="_xlnm.Print_Area" localSheetId="4">Parturition!$A$1:$L$84</definedName>
    <definedName name="_xlnm.Print_Area" localSheetId="1">Structure!$A$1:$P$66</definedName>
  </definedNames>
  <calcPr calcId="145621"/>
</workbook>
</file>

<file path=xl/calcChain.xml><?xml version="1.0" encoding="utf-8"?>
<calcChain xmlns="http://schemas.openxmlformats.org/spreadsheetml/2006/main">
  <c r="K8" i="11" l="1"/>
  <c r="K10" i="11"/>
  <c r="K11" i="11"/>
  <c r="K14" i="11"/>
  <c r="K15" i="11"/>
  <c r="K16" i="11"/>
  <c r="K17" i="11"/>
  <c r="K20" i="11"/>
  <c r="K21" i="11"/>
  <c r="K22" i="11"/>
  <c r="K23" i="11"/>
  <c r="K24" i="11"/>
  <c r="K25" i="11"/>
  <c r="K28" i="11"/>
  <c r="K29" i="11"/>
  <c r="K30" i="11"/>
  <c r="K31" i="11"/>
  <c r="K39" i="11"/>
  <c r="K41" i="11"/>
  <c r="K44" i="11"/>
  <c r="K46" i="11"/>
  <c r="K47" i="11"/>
  <c r="J37" i="5" l="1"/>
  <c r="J30" i="5"/>
  <c r="J19" i="5"/>
  <c r="J11" i="5"/>
  <c r="J38" i="5"/>
  <c r="J36" i="5"/>
  <c r="J35" i="5"/>
  <c r="J34" i="5"/>
  <c r="J33" i="5"/>
  <c r="J31" i="5"/>
  <c r="J29" i="5"/>
  <c r="J28" i="5"/>
  <c r="J27" i="5"/>
  <c r="J26" i="5"/>
  <c r="J25" i="5"/>
  <c r="J24" i="5"/>
  <c r="J23" i="5"/>
  <c r="J20" i="5"/>
  <c r="J18" i="5"/>
  <c r="J17" i="5"/>
  <c r="J16" i="5"/>
  <c r="J15" i="5"/>
  <c r="J14" i="5"/>
  <c r="J12" i="5"/>
  <c r="J10" i="5"/>
  <c r="J9" i="5"/>
  <c r="J8" i="5"/>
  <c r="J7" i="5"/>
  <c r="J6" i="5"/>
  <c r="J5" i="5"/>
  <c r="J4" i="5"/>
  <c r="J3" i="5"/>
  <c r="J2" i="5"/>
  <c r="J131" i="9" l="1"/>
  <c r="J78" i="9"/>
  <c r="J67" i="9" l="1"/>
  <c r="J62" i="9"/>
  <c r="J57" i="9"/>
  <c r="J49" i="9"/>
  <c r="J38" i="9"/>
  <c r="J20" i="9"/>
  <c r="J35" i="9"/>
  <c r="J17" i="9"/>
  <c r="J46" i="9"/>
  <c r="J106" i="9"/>
  <c r="J101" i="9"/>
  <c r="J100" i="9"/>
  <c r="J90" i="9"/>
  <c r="J83" i="9"/>
  <c r="J82" i="9"/>
  <c r="J86" i="9"/>
  <c r="J73" i="9"/>
  <c r="J72" i="9"/>
  <c r="J146" i="9"/>
  <c r="J141" i="9"/>
  <c r="J140" i="9"/>
  <c r="J128" i="9"/>
  <c r="J121" i="9"/>
  <c r="J120" i="9"/>
  <c r="J124" i="9"/>
  <c r="J113" i="9"/>
  <c r="J112" i="9"/>
  <c r="J135" i="9" l="1"/>
  <c r="J134" i="9"/>
  <c r="J144" i="9"/>
  <c r="J143" i="9"/>
  <c r="J104" i="9"/>
  <c r="J103" i="9"/>
  <c r="J96" i="9"/>
  <c r="J95" i="9"/>
  <c r="J65" i="9"/>
  <c r="J64" i="9"/>
  <c r="J60" i="9"/>
  <c r="J59" i="9"/>
  <c r="J55" i="9"/>
  <c r="J54" i="9"/>
  <c r="J127" i="9" l="1"/>
  <c r="J81" i="9"/>
  <c r="J80" i="9"/>
  <c r="J79" i="9"/>
  <c r="J108" i="9"/>
  <c r="J105" i="9"/>
  <c r="J99" i="9"/>
  <c r="J98" i="9"/>
  <c r="J97" i="9"/>
  <c r="J93" i="9"/>
  <c r="J89" i="9"/>
  <c r="J119" i="9"/>
  <c r="J118" i="9"/>
  <c r="J117" i="9"/>
  <c r="J145" i="9"/>
  <c r="J149" i="9"/>
  <c r="J139" i="9"/>
  <c r="J138" i="9"/>
  <c r="J137" i="9"/>
  <c r="J51" i="9" l="1"/>
  <c r="J45" i="9"/>
  <c r="J34" i="9"/>
  <c r="J15" i="9"/>
  <c r="J66" i="9" l="1"/>
  <c r="J61" i="9"/>
  <c r="J56" i="9"/>
  <c r="J133" i="9"/>
  <c r="J136" i="9"/>
  <c r="J148" i="9"/>
  <c r="J130" i="9"/>
  <c r="J126" i="9"/>
  <c r="J125" i="9"/>
  <c r="J123" i="9"/>
  <c r="J116" i="9"/>
  <c r="J115" i="9"/>
  <c r="J114" i="9"/>
  <c r="J111" i="9"/>
  <c r="J92" i="9"/>
  <c r="J88" i="9"/>
  <c r="J87" i="9"/>
  <c r="J85" i="9"/>
  <c r="J77" i="9"/>
  <c r="J75" i="9"/>
  <c r="J76" i="9"/>
  <c r="J74" i="9"/>
  <c r="J71" i="9"/>
  <c r="J70" i="9"/>
  <c r="J48" i="9"/>
  <c r="J52" i="9"/>
  <c r="J47" i="9"/>
  <c r="J43" i="9"/>
  <c r="J42" i="9"/>
  <c r="J41" i="9"/>
  <c r="J40" i="9"/>
  <c r="J44" i="9"/>
  <c r="J36" i="9"/>
  <c r="J37" i="9"/>
  <c r="J33" i="9"/>
  <c r="J32" i="9"/>
  <c r="J31" i="9"/>
  <c r="J30" i="9"/>
  <c r="J29" i="9"/>
  <c r="J28" i="9"/>
  <c r="J27" i="9"/>
  <c r="J26" i="9"/>
  <c r="J25" i="9"/>
  <c r="J24" i="9"/>
  <c r="J23" i="9"/>
  <c r="J22" i="9"/>
  <c r="J18" i="9"/>
  <c r="J19" i="9"/>
  <c r="J16" i="9"/>
  <c r="J14" i="9"/>
  <c r="J13" i="9"/>
  <c r="J12" i="9"/>
  <c r="J11" i="9"/>
  <c r="J10" i="9"/>
  <c r="J9" i="9"/>
  <c r="J7" i="9"/>
  <c r="J6" i="9"/>
  <c r="J5" i="9"/>
  <c r="J4" i="9"/>
  <c r="J3" i="9"/>
  <c r="J2" i="9"/>
</calcChain>
</file>

<file path=xl/sharedStrings.xml><?xml version="1.0" encoding="utf-8"?>
<sst xmlns="http://schemas.openxmlformats.org/spreadsheetml/2006/main" count="4546" uniqueCount="260">
  <si>
    <t>typbreed</t>
  </si>
  <si>
    <t>F_J</t>
  </si>
  <si>
    <t>F_S</t>
  </si>
  <si>
    <t>F_A</t>
  </si>
  <si>
    <t>M_J</t>
  </si>
  <si>
    <t>M_S</t>
  </si>
  <si>
    <t>M_A</t>
  </si>
  <si>
    <t>CA</t>
  </si>
  <si>
    <t>BO</t>
  </si>
  <si>
    <t>Mali</t>
  </si>
  <si>
    <t>CSR</t>
  </si>
  <si>
    <t>Z</t>
  </si>
  <si>
    <t>{Pradère, 1989 #643}</t>
  </si>
  <si>
    <t>{OMBEVI, 1978 #46} in {Wagenaar, 1986 #227}</t>
  </si>
  <si>
    <t>{SEDES, 1972 #964} in {Wagenaar, 1986 #227}</t>
  </si>
  <si>
    <t>country</t>
  </si>
  <si>
    <t>P</t>
  </si>
  <si>
    <t>ABM</t>
  </si>
  <si>
    <t>P, A</t>
  </si>
  <si>
    <t>A</t>
  </si>
  <si>
    <t>Niger</t>
  </si>
  <si>
    <t>Senegal</t>
  </si>
  <si>
    <t xml:space="preserve">{Coulomb, 1970 #1167} in {Wagenaar, 1986 #227} </t>
  </si>
  <si>
    <t xml:space="preserve">{Sangaré, 1983 #1233} in {Wilson, 1986 #1275} </t>
  </si>
  <si>
    <t>{Wagenaar, 1986 #227}</t>
  </si>
  <si>
    <t>{Colin de Verdière, 1995 #302}</t>
  </si>
  <si>
    <t>{Tourrand, 2000 #669}</t>
  </si>
  <si>
    <t>{de Leeuw, 1987 #1313}</t>
  </si>
  <si>
    <t>{Wilson, 1986 #1275}</t>
  </si>
  <si>
    <t>Sahel</t>
  </si>
  <si>
    <t>Chad</t>
  </si>
  <si>
    <t>{Wilson, 1991 #84}</t>
  </si>
  <si>
    <t>Mauritania</t>
  </si>
  <si>
    <t>{Peacock, 1983 #1397} in {Wilson, 1986 #1275}</t>
  </si>
  <si>
    <t>F_A: &gt;10m</t>
  </si>
  <si>
    <t>OV</t>
  </si>
  <si>
    <t>{Buldgen, 1992 #1401}</t>
  </si>
  <si>
    <t>{Haumesser, 1980 #1225}</t>
  </si>
  <si>
    <t>F_A: &gt;1y</t>
  </si>
  <si>
    <t>SA</t>
  </si>
  <si>
    <t>Average for the region.</t>
  </si>
  <si>
    <t>Urban milked orientated herds.</t>
  </si>
  <si>
    <t>agecla</t>
  </si>
  <si>
    <t>typrate</t>
  </si>
  <si>
    <t>rate</t>
  </si>
  <si>
    <t>h</t>
  </si>
  <si>
    <t>{Francois, 1990 #1140} in {Tourrand, 1996 #342}</t>
  </si>
  <si>
    <t>{Dumas, 1980 #1009}</t>
  </si>
  <si>
    <t>{Turner, 1999 #910}</t>
  </si>
  <si>
    <t>Red</t>
  </si>
  <si>
    <t>&gt;1y</t>
  </si>
  <si>
    <t>{Haumesser, 1975 #1221}</t>
  </si>
  <si>
    <t>&gt;11m</t>
  </si>
  <si>
    <t>{Tourrand, 1996 #342}</t>
  </si>
  <si>
    <t>1/ibp</t>
  </si>
  <si>
    <t>{Lacrouts, 1965 #328} in {Wagenaar, 1986 #227}</t>
  </si>
  <si>
    <t>&gt;4y</t>
  </si>
  <si>
    <t>{Pradère, 1989 #643;Pradère, 2007 #996}</t>
  </si>
  <si>
    <t>{Pradère, 2007 #996}</t>
  </si>
  <si>
    <t>{OMBEVI/IER, 1974 #327} in {Wagenaar, 1986 #227}</t>
  </si>
  <si>
    <t>{SEDES, 1972 #964;SEDES, 1975 #423} in {Wagenaar, 1986 #227}</t>
  </si>
  <si>
    <t>{Coulomb, 1970 #1167} in {Wagenaar, 1986 #227}</t>
  </si>
  <si>
    <t>{Diallo, 1978 #326} in {Wagenaar, 1986 #227}</t>
  </si>
  <si>
    <t>{Wilson, 1983 #261} in {Wilson, 1986 #1275}</t>
  </si>
  <si>
    <t>{Coulomb, 1971 #429} in {Tacher, 1975 #282;Wilson, 1986 #1275;Wilson, 1989 #967}</t>
  </si>
  <si>
    <t>{Coulomb, 1970 #1167} in {Wilson, 1986 #1275}</t>
  </si>
  <si>
    <t>{Wilson, 1986 #1275;Wilson, 1989 #967}</t>
  </si>
  <si>
    <t>Diafarabe district</t>
  </si>
  <si>
    <t>All Niger delta</t>
  </si>
  <si>
    <t>species</t>
  </si>
  <si>
    <t>area</t>
  </si>
  <si>
    <t>system</t>
  </si>
  <si>
    <t>typsurv</t>
  </si>
  <si>
    <t>dursurv</t>
  </si>
  <si>
    <t>source</t>
  </si>
  <si>
    <t>comments</t>
  </si>
  <si>
    <t>F_tot</t>
  </si>
  <si>
    <t xml:space="preserve">P                                                                                                                                                                           </t>
  </si>
  <si>
    <t>{Wilson, 1986 #1275;Traoré, 1988 #114}</t>
  </si>
  <si>
    <t>&lt;1</t>
  </si>
  <si>
    <t>age</t>
  </si>
  <si>
    <t>typage</t>
  </si>
  <si>
    <t>{Breman, 1986 #1396} in {Colin de Verdière, 1995 #302}</t>
  </si>
  <si>
    <t>avg</t>
  </si>
  <si>
    <t>start</t>
  </si>
  <si>
    <t>{Ayantunde, 2007 #1072}</t>
  </si>
  <si>
    <t>Bororo</t>
  </si>
  <si>
    <t>Azawak, Djelli</t>
  </si>
  <si>
    <t>Estimated from 1/ibp</t>
  </si>
  <si>
    <t>all</t>
  </si>
  <si>
    <t>{Shapiro, 1979 #1059} in {Wagenaar, 1986 #227}</t>
  </si>
  <si>
    <t>{FAO/PNUD/OMBEVI, 1978 #1127} in {Wagenaar, 1986 #227}</t>
  </si>
  <si>
    <t>{van de Putte, 1977 #939} in {Wagenaar, 1986 #227}</t>
  </si>
  <si>
    <t>West Africa</t>
  </si>
  <si>
    <t>{SEDES, 1972 #964} in {Pradère, 2007 #996}</t>
  </si>
  <si>
    <t>{Wundersee, 1971 #468} in {Wagenaar, 1986 #227}</t>
  </si>
  <si>
    <t xml:space="preserve">{Lacrouts, 1965 #328} in {Wagenaar, 1986 #227} </t>
  </si>
  <si>
    <t>{SEDES, 1975 #423} in {Wagenaar, 1986 #227}</t>
  </si>
  <si>
    <t>p</t>
  </si>
  <si>
    <t>{Wagenaar, 1986 #227;de Leeuw, 1987 #1313}</t>
  </si>
  <si>
    <t>{Coulomb, 1971 #429} in {Tacher, 1975 #282}</t>
  </si>
  <si>
    <t>{Wilson, 1986 #1275;de Leeuw, 1987 #1313;Traoré, 1988 #114;Wilson, 1989 #967}</t>
  </si>
  <si>
    <t>&gt;3y</t>
  </si>
  <si>
    <t>0-3m</t>
  </si>
  <si>
    <t>0-12m</t>
  </si>
  <si>
    <t>0-6m</t>
  </si>
  <si>
    <t>0-5m</t>
  </si>
  <si>
    <t>5-12m</t>
  </si>
  <si>
    <t>After excluding abortions and stillborn</t>
  </si>
  <si>
    <t>{Marichatou, 2002 #1111}</t>
  </si>
  <si>
    <t>h_y</t>
  </si>
  <si>
    <t>{Lesnoff, 2010 #848}</t>
  </si>
  <si>
    <t>pct5%</t>
  </si>
  <si>
    <t>Quantile 5%</t>
  </si>
  <si>
    <t>HM</t>
  </si>
  <si>
    <t>0-1y</t>
  </si>
  <si>
    <t>1-2y</t>
  </si>
  <si>
    <t>2-3y</t>
  </si>
  <si>
    <t>3-4y</t>
  </si>
  <si>
    <t>2-4y</t>
  </si>
  <si>
    <t>1-4y</t>
  </si>
  <si>
    <t>0-4y</t>
  </si>
  <si>
    <t>{Ba, 2011 #812; Ba, 2011 #848}</t>
  </si>
  <si>
    <t>{Jorat, 2011 #223}</t>
  </si>
  <si>
    <t>F 0-1y</t>
  </si>
  <si>
    <t>F 1-4y</t>
  </si>
  <si>
    <t>F &gt;4y</t>
  </si>
  <si>
    <t>M 0-1y</t>
  </si>
  <si>
    <t>M 1-4y</t>
  </si>
  <si>
    <t>M &gt;4y</t>
  </si>
  <si>
    <t>Cirad (PPR project)</t>
  </si>
  <si>
    <t>&gt;10m</t>
  </si>
  <si>
    <t>overall</t>
  </si>
  <si>
    <t>net</t>
  </si>
  <si>
    <t>6-12m</t>
  </si>
  <si>
    <t>6-10m</t>
  </si>
  <si>
    <t>0-10m</t>
  </si>
  <si>
    <t>A = arid (&lt; 500 mm)</t>
  </si>
  <si>
    <t>SA = semi-arid (500-1000 mm)</t>
  </si>
  <si>
    <t>P = pastoral</t>
  </si>
  <si>
    <t>A = agro-pastoral</t>
  </si>
  <si>
    <t>CSR = cross-sectionnal retrospective survey</t>
  </si>
  <si>
    <t>HM = herd monitoring without animal identification</t>
  </si>
  <si>
    <t>ABM = herd monitoring with animal identification ("animal-based monitoring")</t>
  </si>
  <si>
    <t>BO = bovines</t>
  </si>
  <si>
    <t>CA = caprines</t>
  </si>
  <si>
    <t>OV = ovines</t>
  </si>
  <si>
    <t>For HM or ABM surveys: duration of the survey (year)</t>
  </si>
  <si>
    <t>Z = zebus</t>
  </si>
  <si>
    <t>Bovines</t>
  </si>
  <si>
    <t>Small ruminants</t>
  </si>
  <si>
    <t>Sahel = sahalian type</t>
  </si>
  <si>
    <t>Red = red sokoto goats</t>
  </si>
  <si>
    <t>Percentages of living animals by sex-and-age class</t>
  </si>
  <si>
    <t>Female juvenile</t>
  </si>
  <si>
    <t>Female sub-adult</t>
  </si>
  <si>
    <t>Female adult</t>
  </si>
  <si>
    <t>Male juvenile</t>
  </si>
  <si>
    <t>Male sub-adult</t>
  </si>
  <si>
    <t>Male adult</t>
  </si>
  <si>
    <t>Female total</t>
  </si>
  <si>
    <t>Age at first parturition</t>
  </si>
  <si>
    <t>start = age at which start the parturitions</t>
  </si>
  <si>
    <t>age (month)</t>
  </si>
  <si>
    <t>Parturition rate</t>
  </si>
  <si>
    <t>avg = average age at first parturition</t>
  </si>
  <si>
    <t>Average nb. of parturition/reproductive female/year</t>
  </si>
  <si>
    <t>Abortion rate</t>
  </si>
  <si>
    <t>Same as sheet "Parturition" but for abortions</t>
  </si>
  <si>
    <t>Prolificacy rate</t>
  </si>
  <si>
    <t>-</t>
  </si>
  <si>
    <t>Unknown, not defined, missing or not applicable</t>
  </si>
  <si>
    <t>Age class defining the reproductive females (i.e. for which is calculated the rate)</t>
  </si>
  <si>
    <t>overall = including the stillborn in the nb. of offspring</t>
  </si>
  <si>
    <t>net = excluding the stillborn in the nb. of offspring</t>
  </si>
  <si>
    <t>Average nb. of offspring/parturition</t>
  </si>
  <si>
    <t>Probability that an offspring is a stillborn</t>
  </si>
  <si>
    <t>(net prolificacy = overall prolificacy * mortinatality)</t>
  </si>
  <si>
    <t>Fecundity rate</t>
  </si>
  <si>
    <t>Average nb. of offspring/reproductive female/year</t>
  </si>
  <si>
    <t>(fecundity = prolificacy * parturition rate)</t>
  </si>
  <si>
    <t>Mortality</t>
  </si>
  <si>
    <t>Sheets</t>
  </si>
  <si>
    <t>Structure</t>
  </si>
  <si>
    <t>Abortion</t>
  </si>
  <si>
    <t>Agefp</t>
  </si>
  <si>
    <t>Parturition</t>
  </si>
  <si>
    <t>Prolificacy</t>
  </si>
  <si>
    <t>Mortinatality</t>
  </si>
  <si>
    <t>Fecundity</t>
  </si>
  <si>
    <t>General</t>
  </si>
  <si>
    <t>Variables</t>
  </si>
  <si>
    <t>Codes</t>
  </si>
  <si>
    <t>Age class for which the rate is estimated</t>
  </si>
  <si>
    <t>Age class defining the reproductive females (i.e. for which the rate is calculated)</t>
  </si>
  <si>
    <t>pct5% = percentile 5% of the distribution of the ages at first parturition (indicates the age at which the parturitions start)</t>
  </si>
  <si>
    <t>This approach is known to over-estimate, possibly highly, the actual parturition rate.</t>
  </si>
  <si>
    <t>0-1 year for bovines; see variable "comments" for small ruminants</t>
  </si>
  <si>
    <t>1-4 years for bovines; see variable "comments" for small ruminants</t>
  </si>
  <si>
    <t>&gt;4 years for bovines; see variable "comments" for small ruminants</t>
  </si>
  <si>
    <t>Natural mortality rate</t>
  </si>
  <si>
    <t>p = proportion (%) of death from a given age up to another age ("cohort approach")</t>
  </si>
  <si>
    <t>1/ibp = the rate is estimated indirectly by inverting the average between-parturitions interval</t>
  </si>
  <si>
    <t xml:space="preserve">h = hazard rate estimated by "nb. parturitions / T", where T is the time of presence (year) of the reproductive females in the herd over the year" </t>
  </si>
  <si>
    <t>T is often approximated by the average nb. of reproductve females present in the herd over the year</t>
  </si>
  <si>
    <t>Neglecting possible competing risks problems due to offtake, the proportion p can be approximated from h by p = 100 * [1 - exp(- h * dt / 100)], where dt is the time length (in year unit) between the two ages considered for p</t>
  </si>
  <si>
    <t>The death rate</t>
  </si>
  <si>
    <t>T is often approximated by the average nb. of animals (of the given age class) present in the herd over the year</t>
  </si>
  <si>
    <t xml:space="preserve">h = annual hazard death rate (/100 animal-years) estimated by "nb. deaths / T", where T is the time of presence (year) of the animals (of the given age class) in the herd over the year" </t>
  </si>
  <si>
    <t>As an example, a value "h = 15" (/100 animal-years) means that, in average, 15 deaths are expected for an average herd size of 100 animals (for the given age class)</t>
  </si>
  <si>
    <t xml:space="preserve">Annual hazard rate (/100 animal-years): for facilitating comparisons between sources and age classes, all the values "p" have been transformed to values "h" </t>
  </si>
  <si>
    <t>If the type of rate is "p", h_y is calculated by h_y = 100 * log(1 - p / 100) / dt</t>
  </si>
  <si>
    <t xml:space="preserve">If the type of rate is "h", h_y = h </t>
  </si>
  <si>
    <t>Offtake</t>
  </si>
  <si>
    <t>Offtake rate</t>
  </si>
  <si>
    <t>Same as mortality</t>
  </si>
  <si>
    <t>F &gt;10m</t>
  </si>
  <si>
    <t>F 0-6m</t>
  </si>
  <si>
    <t>F 6-10m</t>
  </si>
  <si>
    <t>F 0-10m</t>
  </si>
  <si>
    <t>M 0-6m</t>
  </si>
  <si>
    <t>M 6-10m</t>
  </si>
  <si>
    <t>M 0-10m</t>
  </si>
  <si>
    <t>M &gt;10m</t>
  </si>
  <si>
    <t>F all</t>
  </si>
  <si>
    <t>M all</t>
  </si>
  <si>
    <t>{Lesnoff, 2006 #732}</t>
  </si>
  <si>
    <t>F_A: &gt;12m</t>
  </si>
  <si>
    <t>camps</t>
  </si>
  <si>
    <t>village</t>
  </si>
  <si>
    <t>Sahel, Red</t>
  </si>
  <si>
    <t>villages</t>
  </si>
  <si>
    <t>{Otte, 2002 #154}</t>
  </si>
  <si>
    <t>A-SA</t>
  </si>
  <si>
    <t>REV</t>
  </si>
  <si>
    <t>REV = synthesis from literature review</t>
  </si>
  <si>
    <t>SSA</t>
  </si>
  <si>
    <t xml:space="preserve">avg of 10-17: non-consistent values between the sources. </t>
  </si>
  <si>
    <t>Females only</t>
  </si>
  <si>
    <t>F_A: -</t>
  </si>
  <si>
    <t>rate_n</t>
  </si>
  <si>
    <t>mean</t>
  </si>
  <si>
    <t>lwr</t>
  </si>
  <si>
    <t>upr</t>
  </si>
  <si>
    <t>pct.u</t>
  </si>
  <si>
    <t>Area</t>
  </si>
  <si>
    <t>Age class</t>
  </si>
  <si>
    <t>JUV</t>
  </si>
  <si>
    <t>SAD</t>
  </si>
  <si>
    <t>ADU</t>
  </si>
  <si>
    <t>JUV/SAD</t>
  </si>
  <si>
    <t>Net prolificacy</t>
  </si>
  <si>
    <t>CA-OV</t>
  </si>
  <si>
    <t>Simplified herd structure</t>
  </si>
  <si>
    <t>Proportion of females</t>
  </si>
  <si>
    <t>Natural rates</t>
  </si>
  <si>
    <t>Uncertainty interval</t>
  </si>
  <si>
    <t>Proportion of adult females</t>
  </si>
  <si>
    <t>AVERAGE PARAMETERS FOR CATTLE, GOATS AND SHEEP FOR WEST AND CENTRAL AFRICA</t>
  </si>
  <si>
    <t>A-SA AREAS:   SUMMARY OF THE META-ANALYSE OF THE LITERATURE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</si>
</sst>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Symbol"/>
      <family val="1"/>
      <charset val="2"/>
    </font>
    <font>
      <sz val="9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9"/>
      <color theme="6" tint="-0.499984740745262"/>
      <name val="Calibri"/>
      <family val="2"/>
      <scheme val="minor"/>
    </font>
    <font>
      <i/>
      <sz val="9"/>
      <color theme="6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quotePrefix="1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/>
    <xf numFmtId="0" fontId="5" fillId="3" borderId="0" xfId="0" applyFont="1" applyFill="1"/>
    <xf numFmtId="0" fontId="3" fillId="3" borderId="0" xfId="0" applyFont="1" applyFill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0" fontId="3" fillId="0" borderId="0" xfId="0" applyFont="1" applyBorder="1"/>
    <xf numFmtId="1" fontId="3" fillId="0" borderId="0" xfId="0" applyNumberFormat="1" applyFont="1"/>
    <xf numFmtId="0" fontId="5" fillId="0" borderId="3" xfId="0" applyFont="1" applyBorder="1"/>
    <xf numFmtId="0" fontId="5" fillId="0" borderId="0" xfId="0" applyFont="1" applyBorder="1"/>
    <xf numFmtId="0" fontId="5" fillId="0" borderId="2" xfId="0" applyFont="1" applyBorder="1"/>
    <xf numFmtId="1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quotePrefix="1" applyFont="1" applyBorder="1"/>
    <xf numFmtId="0" fontId="5" fillId="0" borderId="0" xfId="0" quotePrefix="1" applyFont="1"/>
    <xf numFmtId="1" fontId="3" fillId="0" borderId="0" xfId="0" applyNumberFormat="1" applyFont="1" applyBorder="1"/>
    <xf numFmtId="0" fontId="5" fillId="4" borderId="0" xfId="0" applyFont="1" applyFill="1"/>
    <xf numFmtId="0" fontId="3" fillId="4" borderId="0" xfId="0" applyFont="1" applyFill="1"/>
    <xf numFmtId="0" fontId="3" fillId="4" borderId="0" xfId="0" applyFont="1" applyFill="1" applyBorder="1"/>
    <xf numFmtId="1" fontId="3" fillId="4" borderId="0" xfId="0" applyNumberFormat="1" applyFont="1" applyFill="1"/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84"/>
  <sheetViews>
    <sheetView topLeftCell="A37" zoomScaleNormal="100" workbookViewId="0">
      <selection activeCell="C16" sqref="C16"/>
    </sheetView>
  </sheetViews>
  <sheetFormatPr baseColWidth="10" defaultRowHeight="12" x14ac:dyDescent="0.2"/>
  <cols>
    <col min="1" max="1" width="5.85546875" style="58" customWidth="1"/>
    <col min="2" max="2" width="8" style="59" customWidth="1"/>
    <col min="3" max="3" width="16.140625" style="58" customWidth="1"/>
    <col min="4" max="16384" width="11.42578125" style="58"/>
  </cols>
  <sheetData>
    <row r="1" spans="1:3" s="71" customFormat="1" x14ac:dyDescent="0.2">
      <c r="A1" s="69" t="s">
        <v>190</v>
      </c>
      <c r="B1" s="70"/>
    </row>
    <row r="2" spans="1:3" x14ac:dyDescent="0.2">
      <c r="A2" s="60" t="s">
        <v>191</v>
      </c>
    </row>
    <row r="3" spans="1:3" x14ac:dyDescent="0.2">
      <c r="B3" s="59" t="s">
        <v>69</v>
      </c>
      <c r="C3" s="58" t="s">
        <v>144</v>
      </c>
    </row>
    <row r="4" spans="1:3" x14ac:dyDescent="0.2">
      <c r="C4" s="58" t="s">
        <v>145</v>
      </c>
    </row>
    <row r="5" spans="1:3" x14ac:dyDescent="0.2">
      <c r="C5" s="58" t="s">
        <v>146</v>
      </c>
    </row>
    <row r="7" spans="1:3" x14ac:dyDescent="0.2">
      <c r="B7" s="59" t="s">
        <v>70</v>
      </c>
      <c r="C7" s="58" t="s">
        <v>137</v>
      </c>
    </row>
    <row r="8" spans="1:3" x14ac:dyDescent="0.2">
      <c r="C8" s="58" t="s">
        <v>138</v>
      </c>
    </row>
    <row r="10" spans="1:3" x14ac:dyDescent="0.2">
      <c r="B10" s="59" t="s">
        <v>71</v>
      </c>
      <c r="C10" s="58" t="s">
        <v>139</v>
      </c>
    </row>
    <row r="11" spans="1:3" x14ac:dyDescent="0.2">
      <c r="C11" s="58" t="s">
        <v>140</v>
      </c>
    </row>
    <row r="13" spans="1:3" x14ac:dyDescent="0.2">
      <c r="B13" s="59" t="s">
        <v>72</v>
      </c>
      <c r="C13" s="58" t="s">
        <v>141</v>
      </c>
    </row>
    <row r="14" spans="1:3" x14ac:dyDescent="0.2">
      <c r="C14" s="58" t="s">
        <v>142</v>
      </c>
    </row>
    <row r="15" spans="1:3" x14ac:dyDescent="0.2">
      <c r="C15" s="58" t="s">
        <v>143</v>
      </c>
    </row>
    <row r="16" spans="1:3" x14ac:dyDescent="0.2">
      <c r="C16" s="58" t="s">
        <v>235</v>
      </c>
    </row>
    <row r="18" spans="1:4" x14ac:dyDescent="0.2">
      <c r="B18" s="59" t="s">
        <v>73</v>
      </c>
      <c r="C18" s="58" t="s">
        <v>147</v>
      </c>
    </row>
    <row r="20" spans="1:4" x14ac:dyDescent="0.2">
      <c r="B20" s="59" t="s">
        <v>0</v>
      </c>
      <c r="C20" s="58" t="s">
        <v>149</v>
      </c>
      <c r="D20" s="58" t="s">
        <v>148</v>
      </c>
    </row>
    <row r="21" spans="1:4" x14ac:dyDescent="0.2">
      <c r="C21" s="58" t="s">
        <v>150</v>
      </c>
      <c r="D21" s="58" t="s">
        <v>151</v>
      </c>
    </row>
    <row r="22" spans="1:4" x14ac:dyDescent="0.2">
      <c r="D22" s="58" t="s">
        <v>152</v>
      </c>
    </row>
    <row r="24" spans="1:4" x14ac:dyDescent="0.2">
      <c r="A24" s="60" t="s">
        <v>192</v>
      </c>
    </row>
    <row r="25" spans="1:4" x14ac:dyDescent="0.2">
      <c r="A25" s="60"/>
      <c r="B25" s="61" t="s">
        <v>170</v>
      </c>
      <c r="C25" s="58" t="s">
        <v>171</v>
      </c>
    </row>
    <row r="27" spans="1:4" s="68" customFormat="1" x14ac:dyDescent="0.2">
      <c r="A27" s="66" t="s">
        <v>182</v>
      </c>
      <c r="B27" s="67"/>
    </row>
    <row r="28" spans="1:4" x14ac:dyDescent="0.2">
      <c r="A28" s="60" t="s">
        <v>183</v>
      </c>
      <c r="C28" s="59" t="s">
        <v>153</v>
      </c>
    </row>
    <row r="29" spans="1:4" x14ac:dyDescent="0.2">
      <c r="B29" s="59" t="s">
        <v>1</v>
      </c>
      <c r="C29" s="58" t="s">
        <v>154</v>
      </c>
      <c r="D29" s="58" t="s">
        <v>197</v>
      </c>
    </row>
    <row r="30" spans="1:4" x14ac:dyDescent="0.2">
      <c r="B30" s="59" t="s">
        <v>2</v>
      </c>
      <c r="C30" s="58" t="s">
        <v>155</v>
      </c>
      <c r="D30" s="58" t="s">
        <v>198</v>
      </c>
    </row>
    <row r="31" spans="1:4" x14ac:dyDescent="0.2">
      <c r="B31" s="59" t="s">
        <v>3</v>
      </c>
      <c r="C31" s="58" t="s">
        <v>156</v>
      </c>
      <c r="D31" s="58" t="s">
        <v>199</v>
      </c>
    </row>
    <row r="32" spans="1:4" x14ac:dyDescent="0.2">
      <c r="B32" s="59" t="s">
        <v>4</v>
      </c>
      <c r="C32" s="58" t="s">
        <v>157</v>
      </c>
      <c r="D32" s="58" t="s">
        <v>197</v>
      </c>
    </row>
    <row r="33" spans="1:4" x14ac:dyDescent="0.2">
      <c r="B33" s="59" t="s">
        <v>5</v>
      </c>
      <c r="C33" s="58" t="s">
        <v>158</v>
      </c>
      <c r="D33" s="58" t="s">
        <v>198</v>
      </c>
    </row>
    <row r="34" spans="1:4" x14ac:dyDescent="0.2">
      <c r="B34" s="59" t="s">
        <v>6</v>
      </c>
      <c r="C34" s="58" t="s">
        <v>159</v>
      </c>
      <c r="D34" s="58" t="s">
        <v>199</v>
      </c>
    </row>
    <row r="35" spans="1:4" x14ac:dyDescent="0.2">
      <c r="B35" s="59" t="s">
        <v>76</v>
      </c>
      <c r="C35" s="58" t="s">
        <v>160</v>
      </c>
    </row>
    <row r="37" spans="1:4" x14ac:dyDescent="0.2">
      <c r="A37" s="60" t="s">
        <v>184</v>
      </c>
      <c r="C37" s="59" t="s">
        <v>167</v>
      </c>
    </row>
    <row r="38" spans="1:4" x14ac:dyDescent="0.2">
      <c r="C38" s="58" t="s">
        <v>168</v>
      </c>
    </row>
    <row r="40" spans="1:4" x14ac:dyDescent="0.2">
      <c r="A40" s="60" t="s">
        <v>185</v>
      </c>
      <c r="C40" s="59" t="s">
        <v>161</v>
      </c>
    </row>
    <row r="41" spans="1:4" x14ac:dyDescent="0.2">
      <c r="B41" s="59" t="s">
        <v>81</v>
      </c>
      <c r="C41" s="58" t="s">
        <v>165</v>
      </c>
    </row>
    <row r="42" spans="1:4" x14ac:dyDescent="0.2">
      <c r="C42" s="58" t="s">
        <v>162</v>
      </c>
    </row>
    <row r="43" spans="1:4" x14ac:dyDescent="0.2">
      <c r="C43" s="58" t="s">
        <v>195</v>
      </c>
    </row>
    <row r="44" spans="1:4" x14ac:dyDescent="0.2">
      <c r="B44" s="59" t="s">
        <v>80</v>
      </c>
      <c r="C44" s="58" t="s">
        <v>163</v>
      </c>
    </row>
    <row r="46" spans="1:4" x14ac:dyDescent="0.2">
      <c r="A46" s="60" t="s">
        <v>186</v>
      </c>
      <c r="C46" s="59" t="s">
        <v>164</v>
      </c>
    </row>
    <row r="47" spans="1:4" x14ac:dyDescent="0.2">
      <c r="A47" s="60"/>
      <c r="B47" s="59" t="s">
        <v>42</v>
      </c>
      <c r="C47" s="58" t="s">
        <v>194</v>
      </c>
    </row>
    <row r="48" spans="1:4" x14ac:dyDescent="0.2">
      <c r="B48" s="59" t="s">
        <v>43</v>
      </c>
      <c r="C48" s="58" t="s">
        <v>203</v>
      </c>
    </row>
    <row r="49" spans="1:4" x14ac:dyDescent="0.2">
      <c r="D49" s="58" t="s">
        <v>204</v>
      </c>
    </row>
    <row r="50" spans="1:4" x14ac:dyDescent="0.2">
      <c r="C50" s="58" t="s">
        <v>202</v>
      </c>
    </row>
    <row r="51" spans="1:4" x14ac:dyDescent="0.2">
      <c r="D51" s="58" t="s">
        <v>196</v>
      </c>
    </row>
    <row r="52" spans="1:4" x14ac:dyDescent="0.2">
      <c r="B52" s="59" t="s">
        <v>44</v>
      </c>
      <c r="C52" s="58" t="s">
        <v>166</v>
      </c>
    </row>
    <row r="54" spans="1:4" x14ac:dyDescent="0.2">
      <c r="A54" s="60" t="s">
        <v>187</v>
      </c>
      <c r="C54" s="59" t="s">
        <v>169</v>
      </c>
    </row>
    <row r="55" spans="1:4" x14ac:dyDescent="0.2">
      <c r="A55" s="60"/>
      <c r="B55" s="59" t="s">
        <v>42</v>
      </c>
      <c r="C55" s="58" t="s">
        <v>172</v>
      </c>
    </row>
    <row r="56" spans="1:4" x14ac:dyDescent="0.2">
      <c r="B56" s="59" t="s">
        <v>43</v>
      </c>
      <c r="C56" s="58" t="s">
        <v>173</v>
      </c>
    </row>
    <row r="57" spans="1:4" x14ac:dyDescent="0.2">
      <c r="C57" s="58" t="s">
        <v>174</v>
      </c>
    </row>
    <row r="58" spans="1:4" x14ac:dyDescent="0.2">
      <c r="B58" s="59" t="s">
        <v>44</v>
      </c>
      <c r="C58" s="58" t="s">
        <v>175</v>
      </c>
    </row>
    <row r="60" spans="1:4" x14ac:dyDescent="0.2">
      <c r="A60" s="60" t="s">
        <v>188</v>
      </c>
      <c r="C60" s="59" t="s">
        <v>169</v>
      </c>
    </row>
    <row r="61" spans="1:4" x14ac:dyDescent="0.2">
      <c r="A61" s="60"/>
      <c r="B61" s="59" t="s">
        <v>44</v>
      </c>
      <c r="C61" s="58" t="s">
        <v>176</v>
      </c>
    </row>
    <row r="62" spans="1:4" x14ac:dyDescent="0.2">
      <c r="D62" s="58" t="s">
        <v>177</v>
      </c>
    </row>
    <row r="64" spans="1:4" x14ac:dyDescent="0.2">
      <c r="A64" s="60" t="s">
        <v>189</v>
      </c>
      <c r="C64" s="59" t="s">
        <v>178</v>
      </c>
    </row>
    <row r="65" spans="1:4" x14ac:dyDescent="0.2">
      <c r="A65" s="60"/>
      <c r="B65" s="59" t="s">
        <v>42</v>
      </c>
      <c r="C65" s="58" t="s">
        <v>194</v>
      </c>
    </row>
    <row r="66" spans="1:4" x14ac:dyDescent="0.2">
      <c r="B66" s="59" t="s">
        <v>43</v>
      </c>
      <c r="C66" s="58" t="s">
        <v>173</v>
      </c>
    </row>
    <row r="67" spans="1:4" x14ac:dyDescent="0.2">
      <c r="C67" s="58" t="s">
        <v>174</v>
      </c>
    </row>
    <row r="68" spans="1:4" x14ac:dyDescent="0.2">
      <c r="B68" s="59" t="s">
        <v>44</v>
      </c>
      <c r="C68" s="58" t="s">
        <v>179</v>
      </c>
    </row>
    <row r="69" spans="1:4" x14ac:dyDescent="0.2">
      <c r="D69" s="58" t="s">
        <v>180</v>
      </c>
    </row>
    <row r="71" spans="1:4" x14ac:dyDescent="0.2">
      <c r="A71" s="60" t="s">
        <v>181</v>
      </c>
      <c r="C71" s="59" t="s">
        <v>200</v>
      </c>
    </row>
    <row r="72" spans="1:4" x14ac:dyDescent="0.2">
      <c r="A72" s="60"/>
      <c r="B72" s="59" t="s">
        <v>42</v>
      </c>
      <c r="C72" s="58" t="s">
        <v>193</v>
      </c>
    </row>
    <row r="73" spans="1:4" x14ac:dyDescent="0.2">
      <c r="B73" s="59" t="s">
        <v>43</v>
      </c>
      <c r="C73" s="58" t="s">
        <v>201</v>
      </c>
    </row>
    <row r="74" spans="1:4" x14ac:dyDescent="0.2">
      <c r="C74" s="58" t="s">
        <v>208</v>
      </c>
    </row>
    <row r="75" spans="1:4" x14ac:dyDescent="0.2">
      <c r="D75" s="58" t="s">
        <v>207</v>
      </c>
    </row>
    <row r="76" spans="1:4" x14ac:dyDescent="0.2">
      <c r="D76" s="58" t="s">
        <v>209</v>
      </c>
    </row>
    <row r="77" spans="1:4" x14ac:dyDescent="0.2">
      <c r="D77" s="58" t="s">
        <v>205</v>
      </c>
    </row>
    <row r="78" spans="1:4" x14ac:dyDescent="0.2">
      <c r="B78" s="59" t="s">
        <v>44</v>
      </c>
      <c r="C78" s="58" t="s">
        <v>206</v>
      </c>
    </row>
    <row r="79" spans="1:4" x14ac:dyDescent="0.2">
      <c r="B79" s="59" t="s">
        <v>110</v>
      </c>
      <c r="C79" s="58" t="s">
        <v>210</v>
      </c>
    </row>
    <row r="80" spans="1:4" x14ac:dyDescent="0.2">
      <c r="D80" s="58" t="s">
        <v>211</v>
      </c>
    </row>
    <row r="81" spans="1:4" x14ac:dyDescent="0.2">
      <c r="D81" s="58" t="s">
        <v>212</v>
      </c>
    </row>
    <row r="83" spans="1:4" x14ac:dyDescent="0.2">
      <c r="A83" s="60" t="s">
        <v>213</v>
      </c>
      <c r="C83" s="59" t="s">
        <v>214</v>
      </c>
    </row>
    <row r="84" spans="1:4" x14ac:dyDescent="0.2">
      <c r="B84" s="58" t="s">
        <v>215</v>
      </c>
    </row>
  </sheetData>
  <pageMargins left="0.7" right="0.7" top="0.75" bottom="0.75" header="0.3" footer="0.3"/>
  <pageSetup paperSize="9" scale="41" orientation="portrait" horizontalDpi="300" verticalDpi="300" r:id="rId1"/>
  <colBreaks count="1" manualBreakCount="1">
    <brk id="19" max="9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Normal="100" workbookViewId="0">
      <pane ySplit="1" topLeftCell="A44" activePane="bottomLeft" state="frozen"/>
      <selection pane="bottomLeft" activeCell="B2" sqref="B2"/>
    </sheetView>
  </sheetViews>
  <sheetFormatPr baseColWidth="10" defaultRowHeight="12" x14ac:dyDescent="0.25"/>
  <cols>
    <col min="1" max="1" width="8.7109375" style="17" customWidth="1"/>
    <col min="2" max="2" width="9.28515625" style="17" customWidth="1"/>
    <col min="3" max="10" width="11.42578125" style="23"/>
    <col min="11" max="11" width="48" style="23" customWidth="1"/>
    <col min="12" max="12" width="72.5703125" style="23" customWidth="1"/>
    <col min="13" max="16384" width="11.42578125" style="23"/>
  </cols>
  <sheetData>
    <row r="1" spans="1:12" s="20" customFormat="1" ht="12.75" customHeigh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20" t="s">
        <v>44</v>
      </c>
      <c r="J1" s="20" t="s">
        <v>15</v>
      </c>
      <c r="K1" s="36" t="s">
        <v>74</v>
      </c>
      <c r="L1" s="36" t="s">
        <v>75</v>
      </c>
    </row>
    <row r="2" spans="1:12" x14ac:dyDescent="0.25">
      <c r="A2" s="17" t="s">
        <v>8</v>
      </c>
      <c r="B2" s="17" t="s">
        <v>15</v>
      </c>
      <c r="C2" s="1" t="s">
        <v>170</v>
      </c>
      <c r="D2" s="1" t="s">
        <v>170</v>
      </c>
      <c r="E2" s="1" t="s">
        <v>170</v>
      </c>
      <c r="F2" s="1" t="s">
        <v>11</v>
      </c>
      <c r="G2" s="1" t="s">
        <v>89</v>
      </c>
      <c r="H2" s="1" t="s">
        <v>170</v>
      </c>
      <c r="I2" s="1">
        <v>12</v>
      </c>
      <c r="J2" s="1" t="s">
        <v>93</v>
      </c>
      <c r="K2" s="4" t="s">
        <v>90</v>
      </c>
    </row>
    <row r="3" spans="1:12" x14ac:dyDescent="0.25">
      <c r="A3" s="17" t="s">
        <v>8</v>
      </c>
      <c r="B3" s="17" t="s">
        <v>15</v>
      </c>
      <c r="C3" s="1" t="s">
        <v>170</v>
      </c>
      <c r="D3" s="1" t="s">
        <v>170</v>
      </c>
      <c r="E3" s="1" t="s">
        <v>170</v>
      </c>
      <c r="F3" s="1" t="s">
        <v>11</v>
      </c>
      <c r="G3" s="1" t="s">
        <v>89</v>
      </c>
      <c r="H3" s="1" t="s">
        <v>170</v>
      </c>
      <c r="I3" s="1">
        <v>11</v>
      </c>
      <c r="J3" s="1" t="s">
        <v>9</v>
      </c>
      <c r="K3" s="4" t="s">
        <v>58</v>
      </c>
    </row>
    <row r="4" spans="1:12" x14ac:dyDescent="0.25">
      <c r="A4" s="17" t="s">
        <v>8</v>
      </c>
      <c r="B4" s="17" t="s">
        <v>15</v>
      </c>
      <c r="C4" s="1" t="s">
        <v>170</v>
      </c>
      <c r="D4" s="1" t="s">
        <v>10</v>
      </c>
      <c r="E4" s="1" t="s">
        <v>170</v>
      </c>
      <c r="F4" s="1" t="s">
        <v>11</v>
      </c>
      <c r="G4" s="1" t="s">
        <v>89</v>
      </c>
      <c r="H4" s="1" t="s">
        <v>170</v>
      </c>
      <c r="I4" s="1">
        <v>12</v>
      </c>
      <c r="J4" s="1" t="s">
        <v>9</v>
      </c>
      <c r="K4" s="4" t="s">
        <v>91</v>
      </c>
    </row>
    <row r="5" spans="1:12" x14ac:dyDescent="0.25">
      <c r="A5" s="17" t="s">
        <v>8</v>
      </c>
      <c r="B5" s="17" t="s">
        <v>15</v>
      </c>
      <c r="C5" s="1" t="s">
        <v>170</v>
      </c>
      <c r="D5" s="1" t="s">
        <v>10</v>
      </c>
      <c r="E5" s="1" t="s">
        <v>170</v>
      </c>
      <c r="F5" s="1" t="s">
        <v>11</v>
      </c>
      <c r="G5" s="1" t="s">
        <v>89</v>
      </c>
      <c r="H5" s="1" t="s">
        <v>170</v>
      </c>
      <c r="I5" s="1">
        <v>5</v>
      </c>
      <c r="J5" s="1" t="s">
        <v>9</v>
      </c>
      <c r="K5" s="4" t="s">
        <v>12</v>
      </c>
    </row>
    <row r="6" spans="1:12" x14ac:dyDescent="0.25">
      <c r="A6" s="17" t="s">
        <v>8</v>
      </c>
      <c r="B6" s="17" t="s">
        <v>15</v>
      </c>
      <c r="C6" s="1" t="s">
        <v>170</v>
      </c>
      <c r="D6" s="1" t="s">
        <v>10</v>
      </c>
      <c r="E6" s="1" t="s">
        <v>170</v>
      </c>
      <c r="F6" s="1" t="s">
        <v>11</v>
      </c>
      <c r="G6" s="1" t="s">
        <v>89</v>
      </c>
      <c r="H6" s="1" t="s">
        <v>170</v>
      </c>
      <c r="I6" s="1">
        <v>12</v>
      </c>
      <c r="J6" s="1" t="s">
        <v>9</v>
      </c>
      <c r="K6" s="4" t="s">
        <v>92</v>
      </c>
    </row>
    <row r="7" spans="1:12" x14ac:dyDescent="0.25">
      <c r="C7" s="1"/>
      <c r="D7" s="1"/>
      <c r="E7" s="1"/>
      <c r="F7" s="1"/>
      <c r="G7" s="1"/>
      <c r="H7" s="1"/>
      <c r="I7" s="1"/>
      <c r="J7" s="1"/>
      <c r="K7" s="4"/>
    </row>
    <row r="8" spans="1:12" x14ac:dyDescent="0.25">
      <c r="A8" s="17" t="s">
        <v>8</v>
      </c>
      <c r="B8" s="17" t="s">
        <v>19</v>
      </c>
      <c r="C8" s="1" t="s">
        <v>16</v>
      </c>
      <c r="D8" s="1" t="s">
        <v>10</v>
      </c>
      <c r="E8" s="1" t="s">
        <v>170</v>
      </c>
      <c r="F8" s="1" t="s">
        <v>11</v>
      </c>
      <c r="G8" s="1" t="s">
        <v>124</v>
      </c>
      <c r="H8" s="1" t="s">
        <v>170</v>
      </c>
      <c r="I8" s="1">
        <v>0</v>
      </c>
      <c r="J8" s="1" t="s">
        <v>21</v>
      </c>
      <c r="K8" s="3" t="s">
        <v>123</v>
      </c>
    </row>
    <row r="9" spans="1:12" x14ac:dyDescent="0.25">
      <c r="A9" s="17" t="s">
        <v>8</v>
      </c>
      <c r="B9" s="17" t="s">
        <v>19</v>
      </c>
      <c r="C9" s="1" t="s">
        <v>16</v>
      </c>
      <c r="D9" s="1" t="s">
        <v>10</v>
      </c>
      <c r="E9" s="1" t="s">
        <v>170</v>
      </c>
      <c r="F9" s="1" t="s">
        <v>11</v>
      </c>
      <c r="G9" s="1" t="s">
        <v>125</v>
      </c>
      <c r="H9" s="1" t="s">
        <v>170</v>
      </c>
      <c r="I9" s="1">
        <v>1</v>
      </c>
      <c r="J9" s="1" t="s">
        <v>21</v>
      </c>
      <c r="K9" s="3" t="s">
        <v>123</v>
      </c>
    </row>
    <row r="10" spans="1:12" x14ac:dyDescent="0.25">
      <c r="A10" s="17" t="s">
        <v>8</v>
      </c>
      <c r="B10" s="17" t="s">
        <v>19</v>
      </c>
      <c r="C10" s="1" t="s">
        <v>16</v>
      </c>
      <c r="D10" s="1" t="s">
        <v>10</v>
      </c>
      <c r="E10" s="1" t="s">
        <v>170</v>
      </c>
      <c r="F10" s="1" t="s">
        <v>11</v>
      </c>
      <c r="G10" s="1" t="s">
        <v>126</v>
      </c>
      <c r="H10" s="1" t="s">
        <v>170</v>
      </c>
      <c r="I10" s="1">
        <v>8</v>
      </c>
      <c r="J10" s="1" t="s">
        <v>21</v>
      </c>
      <c r="K10" s="3" t="s">
        <v>123</v>
      </c>
    </row>
    <row r="11" spans="1:12" s="47" customFormat="1" x14ac:dyDescent="0.25">
      <c r="A11" s="44"/>
      <c r="B11" s="44"/>
      <c r="C11" s="45"/>
      <c r="D11" s="45"/>
      <c r="E11" s="45"/>
      <c r="F11" s="45"/>
      <c r="G11" s="45"/>
      <c r="H11" s="45"/>
      <c r="I11" s="45"/>
      <c r="J11" s="45"/>
      <c r="K11" s="46"/>
    </row>
    <row r="12" spans="1:12" x14ac:dyDescent="0.25">
      <c r="A12" s="17" t="s">
        <v>8</v>
      </c>
      <c r="B12" s="17" t="s">
        <v>19</v>
      </c>
      <c r="C12" s="1" t="s">
        <v>16</v>
      </c>
      <c r="D12" s="1" t="s">
        <v>10</v>
      </c>
      <c r="E12" s="1" t="s">
        <v>170</v>
      </c>
      <c r="F12" s="1" t="s">
        <v>11</v>
      </c>
      <c r="G12" s="1" t="s">
        <v>127</v>
      </c>
      <c r="H12" s="1" t="s">
        <v>170</v>
      </c>
      <c r="I12" s="1">
        <v>2</v>
      </c>
      <c r="J12" s="1" t="s">
        <v>21</v>
      </c>
      <c r="K12" s="3" t="s">
        <v>123</v>
      </c>
    </row>
    <row r="13" spans="1:12" x14ac:dyDescent="0.25">
      <c r="A13" s="17" t="s">
        <v>8</v>
      </c>
      <c r="B13" s="17" t="s">
        <v>19</v>
      </c>
      <c r="C13" s="1" t="s">
        <v>16</v>
      </c>
      <c r="D13" s="1" t="s">
        <v>10</v>
      </c>
      <c r="E13" s="1" t="s">
        <v>170</v>
      </c>
      <c r="F13" s="1" t="s">
        <v>11</v>
      </c>
      <c r="G13" s="1" t="s">
        <v>128</v>
      </c>
      <c r="H13" s="1" t="s">
        <v>170</v>
      </c>
      <c r="I13" s="1">
        <v>51</v>
      </c>
      <c r="J13" s="1" t="s">
        <v>21</v>
      </c>
      <c r="K13" s="3" t="s">
        <v>123</v>
      </c>
    </row>
    <row r="14" spans="1:12" x14ac:dyDescent="0.25">
      <c r="A14" s="17" t="s">
        <v>8</v>
      </c>
      <c r="B14" s="17" t="s">
        <v>19</v>
      </c>
      <c r="C14" s="1" t="s">
        <v>16</v>
      </c>
      <c r="D14" s="1" t="s">
        <v>10</v>
      </c>
      <c r="E14" s="1" t="s">
        <v>170</v>
      </c>
      <c r="F14" s="1" t="s">
        <v>11</v>
      </c>
      <c r="G14" s="1" t="s">
        <v>129</v>
      </c>
      <c r="H14" s="1" t="s">
        <v>170</v>
      </c>
      <c r="I14" s="1">
        <v>61</v>
      </c>
      <c r="J14" s="1" t="s">
        <v>21</v>
      </c>
      <c r="K14" s="3" t="s">
        <v>123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4"/>
    </row>
    <row r="16" spans="1:12" x14ac:dyDescent="0.25">
      <c r="A16" s="17" t="s">
        <v>8</v>
      </c>
      <c r="B16" s="17" t="s">
        <v>19</v>
      </c>
      <c r="C16" s="1" t="s">
        <v>170</v>
      </c>
      <c r="D16" s="1" t="s">
        <v>170</v>
      </c>
      <c r="E16" s="1" t="s">
        <v>170</v>
      </c>
      <c r="F16" s="1" t="s">
        <v>11</v>
      </c>
      <c r="G16" s="1" t="s">
        <v>89</v>
      </c>
      <c r="H16" s="1" t="s">
        <v>170</v>
      </c>
      <c r="I16" s="1">
        <v>12</v>
      </c>
      <c r="J16" s="1" t="s">
        <v>9</v>
      </c>
      <c r="K16" s="4" t="s">
        <v>95</v>
      </c>
    </row>
    <row r="17" spans="1:12" x14ac:dyDescent="0.25">
      <c r="A17" s="17" t="s">
        <v>8</v>
      </c>
      <c r="B17" s="17" t="s">
        <v>19</v>
      </c>
      <c r="C17" s="1" t="s">
        <v>170</v>
      </c>
      <c r="D17" s="1" t="s">
        <v>10</v>
      </c>
      <c r="E17" s="1" t="s">
        <v>170</v>
      </c>
      <c r="F17" s="1" t="s">
        <v>11</v>
      </c>
      <c r="G17" s="1" t="s">
        <v>89</v>
      </c>
      <c r="H17" s="1" t="s">
        <v>170</v>
      </c>
      <c r="I17" s="1">
        <v>12</v>
      </c>
      <c r="J17" s="1" t="s">
        <v>9</v>
      </c>
      <c r="K17" s="4" t="s">
        <v>94</v>
      </c>
    </row>
    <row r="18" spans="1:12" x14ac:dyDescent="0.25">
      <c r="A18" s="17" t="s">
        <v>8</v>
      </c>
      <c r="B18" s="17" t="s">
        <v>19</v>
      </c>
      <c r="C18" s="1" t="s">
        <v>16</v>
      </c>
      <c r="D18" s="1" t="s">
        <v>10</v>
      </c>
      <c r="E18" s="1" t="s">
        <v>170</v>
      </c>
      <c r="F18" s="1" t="s">
        <v>11</v>
      </c>
      <c r="G18" s="1" t="s">
        <v>89</v>
      </c>
      <c r="H18" s="1" t="s">
        <v>170</v>
      </c>
      <c r="I18" s="1">
        <v>12</v>
      </c>
      <c r="J18" s="1" t="s">
        <v>9</v>
      </c>
      <c r="K18" s="4" t="s">
        <v>61</v>
      </c>
    </row>
    <row r="19" spans="1:12" x14ac:dyDescent="0.25">
      <c r="A19" s="17" t="s">
        <v>8</v>
      </c>
      <c r="B19" s="17" t="s">
        <v>19</v>
      </c>
      <c r="C19" s="1" t="s">
        <v>16</v>
      </c>
      <c r="D19" s="1" t="s">
        <v>10</v>
      </c>
      <c r="E19" s="1" t="s">
        <v>170</v>
      </c>
      <c r="F19" s="1" t="s">
        <v>11</v>
      </c>
      <c r="G19" s="1" t="s">
        <v>89</v>
      </c>
      <c r="H19" s="1" t="s">
        <v>45</v>
      </c>
      <c r="I19" s="1">
        <v>13</v>
      </c>
      <c r="J19" s="1" t="s">
        <v>21</v>
      </c>
      <c r="K19" s="3" t="s">
        <v>123</v>
      </c>
    </row>
    <row r="20" spans="1:12" ht="14.25" customHeight="1" x14ac:dyDescent="0.25">
      <c r="A20" s="17" t="s">
        <v>8</v>
      </c>
      <c r="B20" s="17" t="s">
        <v>19</v>
      </c>
      <c r="C20" s="1" t="s">
        <v>16</v>
      </c>
      <c r="D20" s="1" t="s">
        <v>17</v>
      </c>
      <c r="E20" s="1">
        <v>4.3</v>
      </c>
      <c r="F20" s="1" t="s">
        <v>11</v>
      </c>
      <c r="G20" s="1" t="s">
        <v>89</v>
      </c>
      <c r="H20" s="1" t="s">
        <v>170</v>
      </c>
      <c r="I20" s="1">
        <v>6</v>
      </c>
      <c r="J20" s="1" t="s">
        <v>9</v>
      </c>
      <c r="K20" s="4" t="s">
        <v>24</v>
      </c>
    </row>
    <row r="21" spans="1:12" x14ac:dyDescent="0.25">
      <c r="A21" s="17" t="s">
        <v>8</v>
      </c>
      <c r="B21" s="17" t="s">
        <v>19</v>
      </c>
      <c r="C21" s="1" t="s">
        <v>16</v>
      </c>
      <c r="D21" s="1" t="s">
        <v>17</v>
      </c>
      <c r="E21" s="1">
        <v>4.3</v>
      </c>
      <c r="F21" s="1" t="s">
        <v>11</v>
      </c>
      <c r="G21" s="1" t="s">
        <v>89</v>
      </c>
      <c r="H21" s="1" t="s">
        <v>170</v>
      </c>
      <c r="I21" s="1">
        <v>4</v>
      </c>
      <c r="J21" s="1" t="s">
        <v>21</v>
      </c>
      <c r="K21" s="4" t="s">
        <v>26</v>
      </c>
    </row>
    <row r="22" spans="1:12" s="85" customFormat="1" ht="12.75" customHeight="1" x14ac:dyDescent="0.25">
      <c r="A22" s="82" t="s">
        <v>8</v>
      </c>
      <c r="B22" s="82" t="s">
        <v>19</v>
      </c>
      <c r="C22" s="83" t="s">
        <v>16</v>
      </c>
      <c r="D22" s="83" t="s">
        <v>234</v>
      </c>
      <c r="E22" s="83" t="s">
        <v>170</v>
      </c>
      <c r="F22" s="83" t="s">
        <v>170</v>
      </c>
      <c r="G22" s="83" t="s">
        <v>89</v>
      </c>
      <c r="H22" s="83" t="s">
        <v>170</v>
      </c>
      <c r="I22" s="86">
        <v>12</v>
      </c>
      <c r="J22" s="83" t="s">
        <v>236</v>
      </c>
      <c r="K22" s="84" t="s">
        <v>232</v>
      </c>
    </row>
    <row r="23" spans="1:12" x14ac:dyDescent="0.25">
      <c r="A23" s="17" t="s">
        <v>8</v>
      </c>
      <c r="B23" s="17" t="s">
        <v>19</v>
      </c>
      <c r="C23" s="1" t="s">
        <v>18</v>
      </c>
      <c r="D23" s="1" t="s">
        <v>17</v>
      </c>
      <c r="E23" s="1">
        <v>1</v>
      </c>
      <c r="F23" s="1" t="s">
        <v>11</v>
      </c>
      <c r="G23" s="1" t="s">
        <v>89</v>
      </c>
      <c r="H23" s="1" t="s">
        <v>45</v>
      </c>
      <c r="I23" s="1">
        <v>17</v>
      </c>
      <c r="J23" s="1" t="s">
        <v>20</v>
      </c>
      <c r="K23" s="4" t="s">
        <v>25</v>
      </c>
    </row>
    <row r="24" spans="1:12" x14ac:dyDescent="0.25">
      <c r="A24" s="17" t="s">
        <v>8</v>
      </c>
      <c r="B24" s="17" t="s">
        <v>19</v>
      </c>
      <c r="C24" s="1" t="s">
        <v>19</v>
      </c>
      <c r="D24" s="1" t="s">
        <v>17</v>
      </c>
      <c r="E24" s="1">
        <v>6.5</v>
      </c>
      <c r="F24" s="1" t="s">
        <v>11</v>
      </c>
      <c r="G24" s="1" t="s">
        <v>56</v>
      </c>
      <c r="H24" s="1" t="s">
        <v>45</v>
      </c>
      <c r="I24" s="1">
        <v>9</v>
      </c>
      <c r="J24" s="1" t="s">
        <v>9</v>
      </c>
      <c r="K24" s="4" t="s">
        <v>28</v>
      </c>
    </row>
    <row r="25" spans="1:12" x14ac:dyDescent="0.25">
      <c r="A25" s="17" t="s">
        <v>8</v>
      </c>
      <c r="B25" s="17" t="s">
        <v>19</v>
      </c>
      <c r="C25" s="1" t="s">
        <v>19</v>
      </c>
      <c r="D25" s="1" t="s">
        <v>17</v>
      </c>
      <c r="E25" s="1">
        <v>6.5</v>
      </c>
      <c r="F25" s="1" t="s">
        <v>11</v>
      </c>
      <c r="G25" s="1" t="s">
        <v>89</v>
      </c>
      <c r="H25" s="1" t="s">
        <v>45</v>
      </c>
      <c r="I25" s="1">
        <v>8</v>
      </c>
      <c r="J25" s="1" t="s">
        <v>9</v>
      </c>
      <c r="K25" s="4" t="s">
        <v>28</v>
      </c>
    </row>
    <row r="26" spans="1:12" s="85" customFormat="1" ht="12.75" customHeight="1" x14ac:dyDescent="0.25">
      <c r="A26" s="82" t="s">
        <v>8</v>
      </c>
      <c r="B26" s="82" t="s">
        <v>19</v>
      </c>
      <c r="C26" s="83" t="s">
        <v>19</v>
      </c>
      <c r="D26" s="83" t="s">
        <v>234</v>
      </c>
      <c r="E26" s="83" t="s">
        <v>170</v>
      </c>
      <c r="F26" s="83" t="s">
        <v>170</v>
      </c>
      <c r="G26" s="83" t="s">
        <v>89</v>
      </c>
      <c r="H26" s="83" t="s">
        <v>170</v>
      </c>
      <c r="I26" s="86">
        <v>12</v>
      </c>
      <c r="J26" s="83" t="s">
        <v>236</v>
      </c>
      <c r="K26" s="84" t="s">
        <v>232</v>
      </c>
    </row>
    <row r="27" spans="1:12" x14ac:dyDescent="0.25">
      <c r="C27" s="1"/>
      <c r="D27" s="1"/>
      <c r="E27" s="1"/>
      <c r="F27" s="1"/>
      <c r="G27" s="1"/>
      <c r="H27" s="1"/>
      <c r="I27" s="1"/>
      <c r="J27" s="1"/>
      <c r="K27" s="4"/>
    </row>
    <row r="28" spans="1:12" s="85" customFormat="1" ht="12.75" customHeight="1" x14ac:dyDescent="0.25">
      <c r="A28" s="82" t="s">
        <v>8</v>
      </c>
      <c r="B28" s="82" t="s">
        <v>39</v>
      </c>
      <c r="C28" s="83" t="s">
        <v>19</v>
      </c>
      <c r="D28" s="83" t="s">
        <v>234</v>
      </c>
      <c r="E28" s="83" t="s">
        <v>170</v>
      </c>
      <c r="F28" s="83" t="s">
        <v>170</v>
      </c>
      <c r="G28" s="83" t="s">
        <v>89</v>
      </c>
      <c r="H28" s="83" t="s">
        <v>170</v>
      </c>
      <c r="I28" s="86">
        <v>10</v>
      </c>
      <c r="J28" s="83" t="s">
        <v>236</v>
      </c>
      <c r="K28" s="84" t="s">
        <v>232</v>
      </c>
    </row>
    <row r="29" spans="1:12" x14ac:dyDescent="0.25">
      <c r="C29" s="1"/>
      <c r="D29" s="1"/>
      <c r="E29" s="1"/>
      <c r="F29" s="1"/>
      <c r="G29" s="1"/>
      <c r="H29" s="1"/>
      <c r="I29" s="1"/>
      <c r="J29" s="1"/>
      <c r="K29" s="4"/>
    </row>
    <row r="30" spans="1:12" s="25" customFormat="1" x14ac:dyDescent="0.25">
      <c r="A30" s="18"/>
      <c r="B30" s="18"/>
      <c r="C30" s="12"/>
      <c r="D30" s="12"/>
      <c r="E30" s="12"/>
      <c r="F30" s="12"/>
      <c r="G30" s="12"/>
      <c r="H30" s="12"/>
      <c r="I30" s="12"/>
      <c r="J30" s="12"/>
      <c r="K30" s="15"/>
    </row>
    <row r="31" spans="1:12" x14ac:dyDescent="0.25">
      <c r="A31" s="51" t="s">
        <v>7</v>
      </c>
      <c r="B31" s="51" t="s">
        <v>19</v>
      </c>
      <c r="C31" s="52" t="s">
        <v>19</v>
      </c>
      <c r="D31" s="52" t="s">
        <v>17</v>
      </c>
      <c r="E31" s="52">
        <v>13</v>
      </c>
      <c r="F31" s="52" t="s">
        <v>29</v>
      </c>
      <c r="G31" s="52" t="s">
        <v>217</v>
      </c>
      <c r="H31" s="52" t="s">
        <v>45</v>
      </c>
      <c r="I31" s="52">
        <v>7</v>
      </c>
      <c r="J31" s="52" t="s">
        <v>21</v>
      </c>
      <c r="K31" s="50" t="s">
        <v>130</v>
      </c>
      <c r="L31" s="53"/>
    </row>
    <row r="32" spans="1:12" x14ac:dyDescent="0.25">
      <c r="A32" s="51" t="s">
        <v>7</v>
      </c>
      <c r="B32" s="51" t="s">
        <v>19</v>
      </c>
      <c r="C32" s="52" t="s">
        <v>19</v>
      </c>
      <c r="D32" s="52" t="s">
        <v>17</v>
      </c>
      <c r="E32" s="52">
        <v>13</v>
      </c>
      <c r="F32" s="52" t="s">
        <v>29</v>
      </c>
      <c r="G32" s="52" t="s">
        <v>218</v>
      </c>
      <c r="H32" s="52" t="s">
        <v>45</v>
      </c>
      <c r="I32" s="52">
        <v>40</v>
      </c>
      <c r="J32" s="52" t="s">
        <v>21</v>
      </c>
      <c r="K32" s="50" t="s">
        <v>130</v>
      </c>
      <c r="L32" s="53"/>
    </row>
    <row r="33" spans="1:12" x14ac:dyDescent="0.25">
      <c r="A33" s="51" t="s">
        <v>7</v>
      </c>
      <c r="B33" s="51" t="s">
        <v>19</v>
      </c>
      <c r="C33" s="52" t="s">
        <v>19</v>
      </c>
      <c r="D33" s="52" t="s">
        <v>17</v>
      </c>
      <c r="E33" s="52">
        <v>13</v>
      </c>
      <c r="F33" s="52" t="s">
        <v>29</v>
      </c>
      <c r="G33" s="52" t="s">
        <v>219</v>
      </c>
      <c r="H33" s="52" t="s">
        <v>45</v>
      </c>
      <c r="I33" s="52">
        <v>18</v>
      </c>
      <c r="J33" s="52" t="s">
        <v>21</v>
      </c>
      <c r="K33" s="50" t="s">
        <v>130</v>
      </c>
      <c r="L33" s="53"/>
    </row>
    <row r="34" spans="1:12" s="65" customFormat="1" x14ac:dyDescent="0.25">
      <c r="A34" s="62"/>
      <c r="B34" s="62"/>
      <c r="C34" s="63"/>
      <c r="D34" s="63"/>
      <c r="E34" s="63"/>
      <c r="F34" s="63"/>
      <c r="G34" s="63"/>
      <c r="H34" s="63"/>
      <c r="I34" s="87"/>
      <c r="J34" s="63"/>
      <c r="K34" s="64"/>
    </row>
    <row r="35" spans="1:12" x14ac:dyDescent="0.25">
      <c r="A35" s="51" t="s">
        <v>7</v>
      </c>
      <c r="B35" s="51" t="s">
        <v>19</v>
      </c>
      <c r="C35" s="52" t="s">
        <v>19</v>
      </c>
      <c r="D35" s="52" t="s">
        <v>17</v>
      </c>
      <c r="E35" s="52">
        <v>13</v>
      </c>
      <c r="F35" s="52" t="s">
        <v>29</v>
      </c>
      <c r="G35" s="52" t="s">
        <v>220</v>
      </c>
      <c r="H35" s="52" t="s">
        <v>45</v>
      </c>
      <c r="I35" s="52">
        <v>59</v>
      </c>
      <c r="J35" s="52" t="s">
        <v>21</v>
      </c>
      <c r="K35" s="50" t="s">
        <v>130</v>
      </c>
      <c r="L35" s="53"/>
    </row>
    <row r="36" spans="1:12" x14ac:dyDescent="0.25">
      <c r="A36" s="51" t="s">
        <v>7</v>
      </c>
      <c r="B36" s="51" t="s">
        <v>19</v>
      </c>
      <c r="C36" s="52" t="s">
        <v>19</v>
      </c>
      <c r="D36" s="52" t="s">
        <v>17</v>
      </c>
      <c r="E36" s="52">
        <v>13</v>
      </c>
      <c r="F36" s="52" t="s">
        <v>29</v>
      </c>
      <c r="G36" s="52" t="s">
        <v>221</v>
      </c>
      <c r="H36" s="52" t="s">
        <v>45</v>
      </c>
      <c r="I36" s="52">
        <v>351</v>
      </c>
      <c r="J36" s="52" t="s">
        <v>21</v>
      </c>
      <c r="K36" s="50" t="s">
        <v>130</v>
      </c>
      <c r="L36" s="53"/>
    </row>
    <row r="37" spans="1:12" x14ac:dyDescent="0.25">
      <c r="A37" s="51" t="s">
        <v>7</v>
      </c>
      <c r="B37" s="51" t="s">
        <v>19</v>
      </c>
      <c r="C37" s="52" t="s">
        <v>19</v>
      </c>
      <c r="D37" s="52" t="s">
        <v>17</v>
      </c>
      <c r="E37" s="52">
        <v>13</v>
      </c>
      <c r="F37" s="52" t="s">
        <v>29</v>
      </c>
      <c r="G37" s="52" t="s">
        <v>222</v>
      </c>
      <c r="H37" s="52" t="s">
        <v>45</v>
      </c>
      <c r="I37" s="52">
        <v>110</v>
      </c>
      <c r="J37" s="52" t="s">
        <v>21</v>
      </c>
      <c r="K37" s="50" t="s">
        <v>130</v>
      </c>
      <c r="L37" s="53"/>
    </row>
    <row r="38" spans="1:12" x14ac:dyDescent="0.25">
      <c r="A38" s="51"/>
      <c r="B38" s="51"/>
      <c r="C38" s="52"/>
      <c r="D38" s="52"/>
      <c r="E38" s="52"/>
      <c r="F38" s="52"/>
      <c r="G38" s="52"/>
      <c r="H38" s="52"/>
      <c r="I38" s="52"/>
      <c r="J38" s="52"/>
      <c r="K38" s="50"/>
      <c r="L38" s="53"/>
    </row>
    <row r="39" spans="1:12" x14ac:dyDescent="0.25">
      <c r="A39" s="51" t="s">
        <v>7</v>
      </c>
      <c r="B39" s="51" t="s">
        <v>19</v>
      </c>
      <c r="C39" s="52" t="s">
        <v>19</v>
      </c>
      <c r="D39" s="52" t="s">
        <v>17</v>
      </c>
      <c r="E39" s="52">
        <v>13</v>
      </c>
      <c r="F39" s="52" t="s">
        <v>29</v>
      </c>
      <c r="G39" s="52" t="s">
        <v>216</v>
      </c>
      <c r="H39" s="52" t="s">
        <v>45</v>
      </c>
      <c r="I39" s="52">
        <v>18</v>
      </c>
      <c r="J39" s="52" t="s">
        <v>21</v>
      </c>
      <c r="K39" s="50" t="s">
        <v>130</v>
      </c>
      <c r="L39" s="53"/>
    </row>
    <row r="40" spans="1:12" x14ac:dyDescent="0.25">
      <c r="A40" s="51" t="s">
        <v>7</v>
      </c>
      <c r="B40" s="51" t="s">
        <v>19</v>
      </c>
      <c r="C40" s="52" t="s">
        <v>19</v>
      </c>
      <c r="D40" s="52" t="s">
        <v>17</v>
      </c>
      <c r="E40" s="52">
        <v>13</v>
      </c>
      <c r="F40" s="52" t="s">
        <v>29</v>
      </c>
      <c r="G40" s="52" t="s">
        <v>223</v>
      </c>
      <c r="H40" s="52" t="s">
        <v>45</v>
      </c>
      <c r="I40" s="52">
        <v>224</v>
      </c>
      <c r="J40" s="52" t="s">
        <v>21</v>
      </c>
      <c r="K40" s="50" t="s">
        <v>130</v>
      </c>
      <c r="L40" s="53"/>
    </row>
    <row r="41" spans="1:12" x14ac:dyDescent="0.25">
      <c r="A41" s="51"/>
      <c r="B41" s="51"/>
      <c r="C41" s="52"/>
      <c r="D41" s="52"/>
      <c r="E41" s="52"/>
      <c r="F41" s="52"/>
      <c r="G41" s="52"/>
      <c r="H41" s="52"/>
      <c r="I41" s="52"/>
      <c r="J41" s="52"/>
      <c r="K41" s="50"/>
      <c r="L41" s="53"/>
    </row>
    <row r="42" spans="1:12" x14ac:dyDescent="0.25">
      <c r="A42" s="51" t="s">
        <v>7</v>
      </c>
      <c r="B42" s="51" t="s">
        <v>19</v>
      </c>
      <c r="C42" s="52" t="s">
        <v>19</v>
      </c>
      <c r="D42" s="52" t="s">
        <v>17</v>
      </c>
      <c r="E42" s="52">
        <v>13</v>
      </c>
      <c r="F42" s="52" t="s">
        <v>29</v>
      </c>
      <c r="G42" s="52" t="s">
        <v>224</v>
      </c>
      <c r="H42" s="52" t="s">
        <v>45</v>
      </c>
      <c r="I42" s="52">
        <v>18</v>
      </c>
      <c r="J42" s="52" t="s">
        <v>21</v>
      </c>
      <c r="K42" s="50" t="s">
        <v>130</v>
      </c>
      <c r="L42" s="53"/>
    </row>
    <row r="43" spans="1:12" x14ac:dyDescent="0.25">
      <c r="A43" s="51" t="s">
        <v>7</v>
      </c>
      <c r="B43" s="51" t="s">
        <v>19</v>
      </c>
      <c r="C43" s="52" t="s">
        <v>19</v>
      </c>
      <c r="D43" s="52" t="s">
        <v>17</v>
      </c>
      <c r="E43" s="52">
        <v>13</v>
      </c>
      <c r="F43" s="52" t="s">
        <v>29</v>
      </c>
      <c r="G43" s="52" t="s">
        <v>225</v>
      </c>
      <c r="H43" s="52" t="s">
        <v>45</v>
      </c>
      <c r="I43" s="52">
        <v>118</v>
      </c>
      <c r="J43" s="52" t="s">
        <v>21</v>
      </c>
      <c r="K43" s="50" t="s">
        <v>130</v>
      </c>
      <c r="L43" s="53"/>
    </row>
    <row r="44" spans="1:12" x14ac:dyDescent="0.25">
      <c r="A44" s="51"/>
      <c r="B44" s="51"/>
      <c r="C44" s="52"/>
      <c r="D44" s="52"/>
      <c r="E44" s="52"/>
      <c r="F44" s="52"/>
      <c r="G44" s="52"/>
      <c r="H44" s="52"/>
      <c r="I44" s="1"/>
      <c r="J44" s="52"/>
      <c r="K44" s="50"/>
      <c r="L44" s="53"/>
    </row>
    <row r="45" spans="1:12" x14ac:dyDescent="0.25">
      <c r="A45" s="17" t="s">
        <v>7</v>
      </c>
      <c r="B45" s="17" t="s">
        <v>19</v>
      </c>
      <c r="C45" s="1" t="s">
        <v>16</v>
      </c>
      <c r="D45" s="1" t="s">
        <v>17</v>
      </c>
      <c r="E45" s="1">
        <v>1</v>
      </c>
      <c r="F45" s="1" t="s">
        <v>29</v>
      </c>
      <c r="G45" s="1" t="s">
        <v>89</v>
      </c>
      <c r="H45" s="1" t="s">
        <v>45</v>
      </c>
      <c r="I45" s="1">
        <v>27</v>
      </c>
      <c r="J45" s="1" t="s">
        <v>20</v>
      </c>
      <c r="K45" s="4" t="s">
        <v>25</v>
      </c>
    </row>
    <row r="46" spans="1:12" s="85" customFormat="1" ht="12.75" customHeight="1" x14ac:dyDescent="0.25">
      <c r="A46" s="82" t="s">
        <v>7</v>
      </c>
      <c r="B46" s="82" t="s">
        <v>19</v>
      </c>
      <c r="C46" s="83" t="s">
        <v>16</v>
      </c>
      <c r="D46" s="83" t="s">
        <v>234</v>
      </c>
      <c r="E46" s="83" t="s">
        <v>170</v>
      </c>
      <c r="F46" s="83" t="s">
        <v>170</v>
      </c>
      <c r="G46" s="83" t="s">
        <v>89</v>
      </c>
      <c r="H46" s="83" t="s">
        <v>170</v>
      </c>
      <c r="I46" s="86">
        <v>30</v>
      </c>
      <c r="J46" s="83" t="s">
        <v>236</v>
      </c>
      <c r="K46" s="84" t="s">
        <v>232</v>
      </c>
    </row>
    <row r="47" spans="1:12" x14ac:dyDescent="0.25">
      <c r="A47" s="17" t="s">
        <v>7</v>
      </c>
      <c r="B47" s="17" t="s">
        <v>19</v>
      </c>
      <c r="C47" s="1" t="s">
        <v>19</v>
      </c>
      <c r="D47" s="1" t="s">
        <v>17</v>
      </c>
      <c r="E47" s="1">
        <v>1</v>
      </c>
      <c r="F47" s="1" t="s">
        <v>29</v>
      </c>
      <c r="G47" s="1" t="s">
        <v>89</v>
      </c>
      <c r="H47" s="1" t="s">
        <v>45</v>
      </c>
      <c r="I47" s="1">
        <v>29</v>
      </c>
      <c r="J47" s="1" t="s">
        <v>20</v>
      </c>
      <c r="K47" s="4" t="s">
        <v>25</v>
      </c>
    </row>
    <row r="48" spans="1:12" x14ac:dyDescent="0.25">
      <c r="A48" s="17" t="s">
        <v>7</v>
      </c>
      <c r="B48" s="17" t="s">
        <v>19</v>
      </c>
      <c r="C48" s="1" t="s">
        <v>19</v>
      </c>
      <c r="D48" s="1" t="s">
        <v>17</v>
      </c>
      <c r="E48" s="1">
        <v>6.5</v>
      </c>
      <c r="F48" s="1" t="s">
        <v>29</v>
      </c>
      <c r="G48" s="1" t="s">
        <v>89</v>
      </c>
      <c r="H48" s="1" t="s">
        <v>45</v>
      </c>
      <c r="I48" s="1">
        <v>19</v>
      </c>
      <c r="J48" s="1" t="s">
        <v>9</v>
      </c>
      <c r="K48" s="4" t="s">
        <v>28</v>
      </c>
    </row>
    <row r="49" spans="1:12" x14ac:dyDescent="0.25">
      <c r="A49" s="51" t="s">
        <v>7</v>
      </c>
      <c r="B49" s="51" t="s">
        <v>19</v>
      </c>
      <c r="C49" s="52" t="s">
        <v>19</v>
      </c>
      <c r="D49" s="52" t="s">
        <v>17</v>
      </c>
      <c r="E49" s="52">
        <v>13</v>
      </c>
      <c r="F49" s="52" t="s">
        <v>29</v>
      </c>
      <c r="G49" s="52" t="s">
        <v>89</v>
      </c>
      <c r="H49" s="52" t="s">
        <v>45</v>
      </c>
      <c r="I49" s="52">
        <v>36</v>
      </c>
      <c r="J49" s="52" t="s">
        <v>21</v>
      </c>
      <c r="K49" s="50" t="s">
        <v>130</v>
      </c>
      <c r="L49" s="53"/>
    </row>
    <row r="50" spans="1:12" s="85" customFormat="1" ht="12.75" customHeight="1" x14ac:dyDescent="0.25">
      <c r="A50" s="82" t="s">
        <v>7</v>
      </c>
      <c r="B50" s="82" t="s">
        <v>19</v>
      </c>
      <c r="C50" s="83" t="s">
        <v>19</v>
      </c>
      <c r="D50" s="83" t="s">
        <v>234</v>
      </c>
      <c r="E50" s="83" t="s">
        <v>170</v>
      </c>
      <c r="F50" s="83" t="s">
        <v>170</v>
      </c>
      <c r="G50" s="83" t="s">
        <v>89</v>
      </c>
      <c r="H50" s="83" t="s">
        <v>170</v>
      </c>
      <c r="I50" s="86">
        <v>17</v>
      </c>
      <c r="J50" s="83" t="s">
        <v>236</v>
      </c>
      <c r="K50" s="84" t="s">
        <v>232</v>
      </c>
    </row>
    <row r="52" spans="1:12" x14ac:dyDescent="0.25">
      <c r="A52" s="51" t="s">
        <v>7</v>
      </c>
      <c r="B52" s="51" t="s">
        <v>39</v>
      </c>
      <c r="C52" s="52" t="s">
        <v>19</v>
      </c>
      <c r="D52" s="52" t="s">
        <v>17</v>
      </c>
      <c r="E52" s="52">
        <v>10</v>
      </c>
      <c r="F52" s="52" t="s">
        <v>29</v>
      </c>
      <c r="G52" s="52" t="s">
        <v>217</v>
      </c>
      <c r="H52" s="52" t="s">
        <v>45</v>
      </c>
      <c r="I52" s="52">
        <v>27</v>
      </c>
      <c r="J52" s="52" t="s">
        <v>21</v>
      </c>
      <c r="K52" s="50" t="s">
        <v>130</v>
      </c>
      <c r="L52" s="53"/>
    </row>
    <row r="53" spans="1:12" x14ac:dyDescent="0.25">
      <c r="A53" s="51" t="s">
        <v>7</v>
      </c>
      <c r="B53" s="51" t="s">
        <v>39</v>
      </c>
      <c r="C53" s="52" t="s">
        <v>19</v>
      </c>
      <c r="D53" s="52" t="s">
        <v>17</v>
      </c>
      <c r="E53" s="52">
        <v>10</v>
      </c>
      <c r="F53" s="52" t="s">
        <v>29</v>
      </c>
      <c r="G53" s="52" t="s">
        <v>218</v>
      </c>
      <c r="H53" s="52" t="s">
        <v>45</v>
      </c>
      <c r="I53" s="52">
        <v>61</v>
      </c>
      <c r="J53" s="52" t="s">
        <v>21</v>
      </c>
      <c r="K53" s="50" t="s">
        <v>130</v>
      </c>
      <c r="L53" s="53"/>
    </row>
    <row r="54" spans="1:12" x14ac:dyDescent="0.25">
      <c r="A54" s="51" t="s">
        <v>7</v>
      </c>
      <c r="B54" s="51" t="s">
        <v>39</v>
      </c>
      <c r="C54" s="52" t="s">
        <v>19</v>
      </c>
      <c r="D54" s="52" t="s">
        <v>17</v>
      </c>
      <c r="E54" s="52">
        <v>10</v>
      </c>
      <c r="F54" s="52" t="s">
        <v>29</v>
      </c>
      <c r="G54" s="52" t="s">
        <v>219</v>
      </c>
      <c r="H54" s="52" t="s">
        <v>45</v>
      </c>
      <c r="I54" s="52">
        <v>36</v>
      </c>
      <c r="J54" s="52" t="s">
        <v>21</v>
      </c>
      <c r="K54" s="50" t="s">
        <v>130</v>
      </c>
      <c r="L54" s="53"/>
    </row>
    <row r="55" spans="1:12" s="65" customFormat="1" x14ac:dyDescent="0.25">
      <c r="A55" s="62"/>
      <c r="B55" s="62"/>
      <c r="C55" s="63"/>
      <c r="D55" s="63"/>
      <c r="E55" s="63"/>
      <c r="F55" s="63"/>
      <c r="G55" s="63"/>
      <c r="H55" s="63"/>
      <c r="I55" s="87"/>
      <c r="J55" s="63"/>
      <c r="K55" s="64"/>
    </row>
    <row r="56" spans="1:12" x14ac:dyDescent="0.25">
      <c r="A56" s="51" t="s">
        <v>7</v>
      </c>
      <c r="B56" s="51" t="s">
        <v>39</v>
      </c>
      <c r="C56" s="52" t="s">
        <v>19</v>
      </c>
      <c r="D56" s="52" t="s">
        <v>17</v>
      </c>
      <c r="E56" s="52">
        <v>10</v>
      </c>
      <c r="F56" s="52" t="s">
        <v>29</v>
      </c>
      <c r="G56" s="52" t="s">
        <v>220</v>
      </c>
      <c r="H56" s="52" t="s">
        <v>45</v>
      </c>
      <c r="I56" s="52">
        <v>83</v>
      </c>
      <c r="J56" s="52" t="s">
        <v>21</v>
      </c>
      <c r="K56" s="50" t="s">
        <v>130</v>
      </c>
      <c r="L56" s="53"/>
    </row>
    <row r="57" spans="1:12" x14ac:dyDescent="0.25">
      <c r="A57" s="51" t="s">
        <v>7</v>
      </c>
      <c r="B57" s="51" t="s">
        <v>39</v>
      </c>
      <c r="C57" s="52" t="s">
        <v>19</v>
      </c>
      <c r="D57" s="52" t="s">
        <v>17</v>
      </c>
      <c r="E57" s="52">
        <v>10</v>
      </c>
      <c r="F57" s="52" t="s">
        <v>29</v>
      </c>
      <c r="G57" s="52" t="s">
        <v>221</v>
      </c>
      <c r="H57" s="52" t="s">
        <v>45</v>
      </c>
      <c r="I57" s="52">
        <v>272</v>
      </c>
      <c r="J57" s="52" t="s">
        <v>21</v>
      </c>
      <c r="K57" s="50" t="s">
        <v>130</v>
      </c>
      <c r="L57" s="53"/>
    </row>
    <row r="58" spans="1:12" x14ac:dyDescent="0.25">
      <c r="A58" s="51" t="s">
        <v>7</v>
      </c>
      <c r="B58" s="51" t="s">
        <v>39</v>
      </c>
      <c r="C58" s="52" t="s">
        <v>19</v>
      </c>
      <c r="D58" s="52" t="s">
        <v>17</v>
      </c>
      <c r="E58" s="52">
        <v>10</v>
      </c>
      <c r="F58" s="52" t="s">
        <v>29</v>
      </c>
      <c r="G58" s="52" t="s">
        <v>222</v>
      </c>
      <c r="H58" s="52" t="s">
        <v>45</v>
      </c>
      <c r="I58" s="52">
        <v>109</v>
      </c>
      <c r="J58" s="52" t="s">
        <v>21</v>
      </c>
      <c r="K58" s="50" t="s">
        <v>130</v>
      </c>
      <c r="L58" s="53"/>
    </row>
    <row r="59" spans="1:12" x14ac:dyDescent="0.25">
      <c r="A59" s="51"/>
      <c r="B59" s="51"/>
      <c r="C59" s="52"/>
      <c r="D59" s="52"/>
      <c r="E59" s="52"/>
      <c r="F59" s="52"/>
      <c r="G59" s="52"/>
      <c r="H59" s="52"/>
      <c r="I59" s="52"/>
      <c r="J59" s="52"/>
      <c r="K59" s="50"/>
      <c r="L59" s="53"/>
    </row>
    <row r="60" spans="1:12" x14ac:dyDescent="0.25">
      <c r="A60" s="51" t="s">
        <v>7</v>
      </c>
      <c r="B60" s="51" t="s">
        <v>39</v>
      </c>
      <c r="C60" s="52" t="s">
        <v>19</v>
      </c>
      <c r="D60" s="52" t="s">
        <v>17</v>
      </c>
      <c r="E60" s="52">
        <v>10</v>
      </c>
      <c r="F60" s="52" t="s">
        <v>29</v>
      </c>
      <c r="G60" s="52" t="s">
        <v>216</v>
      </c>
      <c r="H60" s="52" t="s">
        <v>45</v>
      </c>
      <c r="I60" s="52">
        <v>15</v>
      </c>
      <c r="J60" s="52" t="s">
        <v>21</v>
      </c>
      <c r="K60" s="50" t="s">
        <v>130</v>
      </c>
      <c r="L60" s="53"/>
    </row>
    <row r="61" spans="1:12" x14ac:dyDescent="0.25">
      <c r="A61" s="51" t="s">
        <v>7</v>
      </c>
      <c r="B61" s="51" t="s">
        <v>39</v>
      </c>
      <c r="C61" s="52" t="s">
        <v>19</v>
      </c>
      <c r="D61" s="52" t="s">
        <v>17</v>
      </c>
      <c r="E61" s="52">
        <v>10</v>
      </c>
      <c r="F61" s="52" t="s">
        <v>29</v>
      </c>
      <c r="G61" s="52" t="s">
        <v>223</v>
      </c>
      <c r="H61" s="52" t="s">
        <v>45</v>
      </c>
      <c r="I61" s="52">
        <v>323</v>
      </c>
      <c r="J61" s="52" t="s">
        <v>21</v>
      </c>
      <c r="K61" s="50" t="s">
        <v>130</v>
      </c>
      <c r="L61" s="53"/>
    </row>
    <row r="62" spans="1:12" x14ac:dyDescent="0.25">
      <c r="C62" s="1"/>
      <c r="D62" s="1"/>
      <c r="E62" s="1"/>
      <c r="F62" s="1"/>
      <c r="G62" s="1"/>
      <c r="H62" s="1"/>
      <c r="I62" s="52"/>
      <c r="J62" s="1"/>
      <c r="K62" s="4"/>
    </row>
    <row r="63" spans="1:12" x14ac:dyDescent="0.25">
      <c r="A63" s="51" t="s">
        <v>7</v>
      </c>
      <c r="B63" s="51" t="s">
        <v>39</v>
      </c>
      <c r="C63" s="52" t="s">
        <v>19</v>
      </c>
      <c r="D63" s="52" t="s">
        <v>17</v>
      </c>
      <c r="E63" s="52">
        <v>10</v>
      </c>
      <c r="F63" s="52" t="s">
        <v>29</v>
      </c>
      <c r="G63" s="52" t="s">
        <v>224</v>
      </c>
      <c r="H63" s="52" t="s">
        <v>45</v>
      </c>
      <c r="I63" s="52">
        <v>23</v>
      </c>
      <c r="J63" s="52" t="s">
        <v>21</v>
      </c>
      <c r="K63" s="50" t="s">
        <v>130</v>
      </c>
      <c r="L63" s="53"/>
    </row>
    <row r="64" spans="1:12" x14ac:dyDescent="0.25">
      <c r="A64" s="51" t="s">
        <v>7</v>
      </c>
      <c r="B64" s="51" t="s">
        <v>39</v>
      </c>
      <c r="C64" s="52" t="s">
        <v>19</v>
      </c>
      <c r="D64" s="52" t="s">
        <v>17</v>
      </c>
      <c r="E64" s="52">
        <v>10</v>
      </c>
      <c r="F64" s="52" t="s">
        <v>29</v>
      </c>
      <c r="G64" s="52" t="s">
        <v>225</v>
      </c>
      <c r="H64" s="52" t="s">
        <v>45</v>
      </c>
      <c r="I64" s="52">
        <v>118</v>
      </c>
      <c r="J64" s="52" t="s">
        <v>21</v>
      </c>
      <c r="K64" s="50" t="s">
        <v>130</v>
      </c>
      <c r="L64" s="53"/>
    </row>
    <row r="65" spans="1:12" x14ac:dyDescent="0.25">
      <c r="A65" s="51"/>
      <c r="B65" s="51"/>
      <c r="C65" s="52"/>
      <c r="D65" s="52"/>
      <c r="E65" s="52"/>
      <c r="F65" s="52"/>
      <c r="G65" s="52"/>
      <c r="H65" s="52"/>
      <c r="I65" s="52"/>
      <c r="J65" s="52"/>
      <c r="K65" s="50"/>
      <c r="L65" s="53"/>
    </row>
    <row r="66" spans="1:12" x14ac:dyDescent="0.25">
      <c r="A66" s="51" t="s">
        <v>7</v>
      </c>
      <c r="B66" s="51" t="s">
        <v>39</v>
      </c>
      <c r="C66" s="52" t="s">
        <v>19</v>
      </c>
      <c r="D66" s="52" t="s">
        <v>17</v>
      </c>
      <c r="E66" s="52">
        <v>10</v>
      </c>
      <c r="F66" s="52" t="s">
        <v>29</v>
      </c>
      <c r="G66" s="52" t="s">
        <v>89</v>
      </c>
      <c r="H66" s="52" t="s">
        <v>45</v>
      </c>
      <c r="I66" s="52">
        <v>47</v>
      </c>
      <c r="J66" s="52" t="s">
        <v>21</v>
      </c>
      <c r="K66" s="50" t="s">
        <v>130</v>
      </c>
      <c r="L66" s="53"/>
    </row>
    <row r="67" spans="1:12" s="85" customFormat="1" ht="12.75" customHeight="1" x14ac:dyDescent="0.25">
      <c r="A67" s="82" t="s">
        <v>7</v>
      </c>
      <c r="B67" s="82" t="s">
        <v>39</v>
      </c>
      <c r="C67" s="83" t="s">
        <v>19</v>
      </c>
      <c r="D67" s="83" t="s">
        <v>234</v>
      </c>
      <c r="E67" s="83" t="s">
        <v>170</v>
      </c>
      <c r="F67" s="83" t="s">
        <v>170</v>
      </c>
      <c r="G67" s="83" t="s">
        <v>89</v>
      </c>
      <c r="H67" s="83" t="s">
        <v>170</v>
      </c>
      <c r="I67" s="86">
        <v>17</v>
      </c>
      <c r="J67" s="83" t="s">
        <v>236</v>
      </c>
      <c r="K67" s="84" t="s">
        <v>232</v>
      </c>
    </row>
    <row r="69" spans="1:12" s="25" customFormat="1" x14ac:dyDescent="0.25">
      <c r="A69" s="18"/>
      <c r="B69" s="18"/>
    </row>
    <row r="70" spans="1:12" x14ac:dyDescent="0.25">
      <c r="A70" s="51" t="s">
        <v>35</v>
      </c>
      <c r="B70" s="51" t="s">
        <v>19</v>
      </c>
      <c r="C70" s="52" t="s">
        <v>19</v>
      </c>
      <c r="D70" s="52" t="s">
        <v>17</v>
      </c>
      <c r="E70" s="52">
        <v>13</v>
      </c>
      <c r="F70" s="52" t="s">
        <v>29</v>
      </c>
      <c r="G70" s="52" t="s">
        <v>217</v>
      </c>
      <c r="H70" s="52" t="s">
        <v>45</v>
      </c>
      <c r="I70" s="52">
        <v>10</v>
      </c>
      <c r="J70" s="52" t="s">
        <v>21</v>
      </c>
      <c r="K70" s="50" t="s">
        <v>130</v>
      </c>
      <c r="L70" s="53"/>
    </row>
    <row r="71" spans="1:12" x14ac:dyDescent="0.25">
      <c r="A71" s="51" t="s">
        <v>35</v>
      </c>
      <c r="B71" s="51" t="s">
        <v>19</v>
      </c>
      <c r="C71" s="52" t="s">
        <v>19</v>
      </c>
      <c r="D71" s="52" t="s">
        <v>17</v>
      </c>
      <c r="E71" s="52">
        <v>13</v>
      </c>
      <c r="F71" s="52" t="s">
        <v>29</v>
      </c>
      <c r="G71" s="52" t="s">
        <v>218</v>
      </c>
      <c r="H71" s="52" t="s">
        <v>45</v>
      </c>
      <c r="I71" s="52">
        <v>49</v>
      </c>
      <c r="J71" s="52" t="s">
        <v>21</v>
      </c>
      <c r="K71" s="50" t="s">
        <v>130</v>
      </c>
      <c r="L71" s="53"/>
    </row>
    <row r="72" spans="1:12" x14ac:dyDescent="0.25">
      <c r="A72" s="51" t="s">
        <v>35</v>
      </c>
      <c r="B72" s="51" t="s">
        <v>19</v>
      </c>
      <c r="C72" s="52" t="s">
        <v>19</v>
      </c>
      <c r="D72" s="52" t="s">
        <v>17</v>
      </c>
      <c r="E72" s="52">
        <v>13</v>
      </c>
      <c r="F72" s="52" t="s">
        <v>29</v>
      </c>
      <c r="G72" s="52" t="s">
        <v>219</v>
      </c>
      <c r="H72" s="52" t="s">
        <v>45</v>
      </c>
      <c r="I72" s="52">
        <v>22</v>
      </c>
      <c r="J72" s="52" t="s">
        <v>21</v>
      </c>
      <c r="K72" s="50" t="s">
        <v>130</v>
      </c>
      <c r="L72" s="53"/>
    </row>
    <row r="73" spans="1:12" s="65" customFormat="1" x14ac:dyDescent="0.25">
      <c r="A73" s="62"/>
      <c r="B73" s="62"/>
      <c r="C73" s="63"/>
      <c r="D73" s="63"/>
      <c r="E73" s="63"/>
      <c r="F73" s="63"/>
      <c r="G73" s="63"/>
      <c r="H73" s="63"/>
      <c r="I73" s="87"/>
      <c r="J73" s="63"/>
      <c r="K73" s="64"/>
    </row>
    <row r="74" spans="1:12" x14ac:dyDescent="0.25">
      <c r="A74" s="51" t="s">
        <v>35</v>
      </c>
      <c r="B74" s="51" t="s">
        <v>19</v>
      </c>
      <c r="C74" s="52" t="s">
        <v>19</v>
      </c>
      <c r="D74" s="52" t="s">
        <v>17</v>
      </c>
      <c r="E74" s="52">
        <v>13</v>
      </c>
      <c r="F74" s="52" t="s">
        <v>29</v>
      </c>
      <c r="G74" s="52" t="s">
        <v>220</v>
      </c>
      <c r="H74" s="52" t="s">
        <v>45</v>
      </c>
      <c r="I74" s="52">
        <v>13</v>
      </c>
      <c r="J74" s="52" t="s">
        <v>21</v>
      </c>
      <c r="K74" s="50" t="s">
        <v>130</v>
      </c>
      <c r="L74" s="53"/>
    </row>
    <row r="75" spans="1:12" x14ac:dyDescent="0.25">
      <c r="A75" s="51" t="s">
        <v>35</v>
      </c>
      <c r="B75" s="51" t="s">
        <v>19</v>
      </c>
      <c r="C75" s="52" t="s">
        <v>19</v>
      </c>
      <c r="D75" s="52" t="s">
        <v>17</v>
      </c>
      <c r="E75" s="52">
        <v>13</v>
      </c>
      <c r="F75" s="52" t="s">
        <v>29</v>
      </c>
      <c r="G75" s="52" t="s">
        <v>221</v>
      </c>
      <c r="H75" s="52" t="s">
        <v>45</v>
      </c>
      <c r="I75" s="52">
        <v>107</v>
      </c>
      <c r="J75" s="52" t="s">
        <v>21</v>
      </c>
      <c r="K75" s="50" t="s">
        <v>130</v>
      </c>
      <c r="L75" s="53"/>
    </row>
    <row r="76" spans="1:12" x14ac:dyDescent="0.25">
      <c r="A76" s="51" t="s">
        <v>35</v>
      </c>
      <c r="B76" s="51" t="s">
        <v>19</v>
      </c>
      <c r="C76" s="52" t="s">
        <v>19</v>
      </c>
      <c r="D76" s="52" t="s">
        <v>17</v>
      </c>
      <c r="E76" s="52">
        <v>13</v>
      </c>
      <c r="F76" s="52" t="s">
        <v>29</v>
      </c>
      <c r="G76" s="52" t="s">
        <v>222</v>
      </c>
      <c r="H76" s="52" t="s">
        <v>45</v>
      </c>
      <c r="I76" s="52">
        <v>40</v>
      </c>
      <c r="J76" s="52" t="s">
        <v>21</v>
      </c>
      <c r="K76" s="50" t="s">
        <v>130</v>
      </c>
      <c r="L76" s="53"/>
    </row>
    <row r="77" spans="1:12" x14ac:dyDescent="0.2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0"/>
      <c r="L77" s="53"/>
    </row>
    <row r="78" spans="1:12" x14ac:dyDescent="0.25">
      <c r="A78" s="51" t="s">
        <v>35</v>
      </c>
      <c r="B78" s="51" t="s">
        <v>19</v>
      </c>
      <c r="C78" s="52" t="s">
        <v>19</v>
      </c>
      <c r="D78" s="52" t="s">
        <v>17</v>
      </c>
      <c r="E78" s="52">
        <v>13</v>
      </c>
      <c r="F78" s="52" t="s">
        <v>29</v>
      </c>
      <c r="G78" s="52" t="s">
        <v>216</v>
      </c>
      <c r="H78" s="52" t="s">
        <v>45</v>
      </c>
      <c r="I78" s="52">
        <v>17</v>
      </c>
      <c r="J78" s="52" t="s">
        <v>21</v>
      </c>
      <c r="K78" s="50" t="s">
        <v>130</v>
      </c>
      <c r="L78" s="53"/>
    </row>
    <row r="79" spans="1:12" x14ac:dyDescent="0.25">
      <c r="A79" s="51" t="s">
        <v>35</v>
      </c>
      <c r="B79" s="51" t="s">
        <v>19</v>
      </c>
      <c r="C79" s="52" t="s">
        <v>19</v>
      </c>
      <c r="D79" s="52" t="s">
        <v>17</v>
      </c>
      <c r="E79" s="52">
        <v>13</v>
      </c>
      <c r="F79" s="52" t="s">
        <v>29</v>
      </c>
      <c r="G79" s="52" t="s">
        <v>223</v>
      </c>
      <c r="H79" s="52" t="s">
        <v>45</v>
      </c>
      <c r="I79" s="52">
        <v>199</v>
      </c>
      <c r="J79" s="52" t="s">
        <v>21</v>
      </c>
      <c r="K79" s="50" t="s">
        <v>130</v>
      </c>
      <c r="L79" s="53"/>
    </row>
    <row r="80" spans="1:12" x14ac:dyDescent="0.25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0"/>
      <c r="L80" s="53"/>
    </row>
    <row r="81" spans="1:12" x14ac:dyDescent="0.25">
      <c r="A81" s="51" t="s">
        <v>35</v>
      </c>
      <c r="B81" s="51" t="s">
        <v>19</v>
      </c>
      <c r="C81" s="52" t="s">
        <v>19</v>
      </c>
      <c r="D81" s="52" t="s">
        <v>17</v>
      </c>
      <c r="E81" s="52">
        <v>13</v>
      </c>
      <c r="F81" s="52" t="s">
        <v>29</v>
      </c>
      <c r="G81" s="52" t="s">
        <v>224</v>
      </c>
      <c r="H81" s="52" t="s">
        <v>45</v>
      </c>
      <c r="I81" s="52">
        <v>15</v>
      </c>
      <c r="J81" s="52" t="s">
        <v>21</v>
      </c>
      <c r="K81" s="50" t="s">
        <v>130</v>
      </c>
      <c r="L81" s="53"/>
    </row>
    <row r="82" spans="1:12" x14ac:dyDescent="0.25">
      <c r="A82" s="51" t="s">
        <v>35</v>
      </c>
      <c r="B82" s="51" t="s">
        <v>19</v>
      </c>
      <c r="C82" s="52" t="s">
        <v>19</v>
      </c>
      <c r="D82" s="52" t="s">
        <v>17</v>
      </c>
      <c r="E82" s="52">
        <v>13</v>
      </c>
      <c r="F82" s="52" t="s">
        <v>29</v>
      </c>
      <c r="G82" s="52" t="s">
        <v>225</v>
      </c>
      <c r="H82" s="52" t="s">
        <v>45</v>
      </c>
      <c r="I82" s="52">
        <v>76</v>
      </c>
      <c r="J82" s="52" t="s">
        <v>21</v>
      </c>
      <c r="K82" s="50" t="s">
        <v>130</v>
      </c>
      <c r="L82" s="53"/>
    </row>
    <row r="83" spans="1:12" s="65" customFormat="1" x14ac:dyDescent="0.25">
      <c r="A83" s="62"/>
      <c r="B83" s="62"/>
    </row>
    <row r="84" spans="1:12" x14ac:dyDescent="0.25">
      <c r="A84" s="17" t="s">
        <v>35</v>
      </c>
      <c r="B84" s="17" t="s">
        <v>19</v>
      </c>
      <c r="C84" s="1" t="s">
        <v>16</v>
      </c>
      <c r="D84" s="1" t="s">
        <v>17</v>
      </c>
      <c r="E84" s="1">
        <v>1</v>
      </c>
      <c r="F84" s="1" t="s">
        <v>29</v>
      </c>
      <c r="G84" s="1" t="s">
        <v>89</v>
      </c>
      <c r="H84" s="1" t="s">
        <v>45</v>
      </c>
      <c r="I84" s="1">
        <v>25</v>
      </c>
      <c r="J84" s="1" t="s">
        <v>20</v>
      </c>
      <c r="K84" s="4" t="s">
        <v>25</v>
      </c>
    </row>
    <row r="85" spans="1:12" s="85" customFormat="1" ht="12.75" customHeight="1" x14ac:dyDescent="0.25">
      <c r="A85" s="82" t="s">
        <v>35</v>
      </c>
      <c r="B85" s="82" t="s">
        <v>19</v>
      </c>
      <c r="C85" s="83" t="s">
        <v>16</v>
      </c>
      <c r="D85" s="83" t="s">
        <v>234</v>
      </c>
      <c r="E85" s="83" t="s">
        <v>170</v>
      </c>
      <c r="F85" s="83" t="s">
        <v>170</v>
      </c>
      <c r="G85" s="83" t="s">
        <v>89</v>
      </c>
      <c r="H85" s="83" t="s">
        <v>170</v>
      </c>
      <c r="I85" s="86">
        <v>23</v>
      </c>
      <c r="J85" s="83" t="s">
        <v>236</v>
      </c>
      <c r="K85" s="84" t="s">
        <v>232</v>
      </c>
    </row>
    <row r="86" spans="1:12" x14ac:dyDescent="0.25">
      <c r="C86" s="1"/>
      <c r="D86" s="1"/>
      <c r="E86" s="1"/>
      <c r="F86" s="1"/>
      <c r="G86" s="1"/>
      <c r="H86" s="1"/>
      <c r="I86" s="1"/>
      <c r="J86" s="1"/>
      <c r="K86" s="4"/>
    </row>
    <row r="87" spans="1:12" x14ac:dyDescent="0.25">
      <c r="A87" s="17" t="s">
        <v>35</v>
      </c>
      <c r="B87" s="17" t="s">
        <v>19</v>
      </c>
      <c r="C87" s="1" t="s">
        <v>19</v>
      </c>
      <c r="D87" s="1" t="s">
        <v>17</v>
      </c>
      <c r="E87" s="1">
        <v>1</v>
      </c>
      <c r="F87" s="1" t="s">
        <v>29</v>
      </c>
      <c r="G87" s="1" t="s">
        <v>89</v>
      </c>
      <c r="H87" s="1" t="s">
        <v>45</v>
      </c>
      <c r="I87" s="1">
        <v>26</v>
      </c>
      <c r="J87" s="1" t="s">
        <v>20</v>
      </c>
      <c r="K87" s="4" t="s">
        <v>25</v>
      </c>
      <c r="L87" s="4"/>
    </row>
    <row r="88" spans="1:12" x14ac:dyDescent="0.25">
      <c r="A88" s="17" t="s">
        <v>35</v>
      </c>
      <c r="B88" s="17" t="s">
        <v>19</v>
      </c>
      <c r="C88" s="1" t="s">
        <v>19</v>
      </c>
      <c r="D88" s="1" t="s">
        <v>17</v>
      </c>
      <c r="E88" s="1">
        <v>6.5</v>
      </c>
      <c r="F88" s="1" t="s">
        <v>29</v>
      </c>
      <c r="G88" s="1" t="s">
        <v>89</v>
      </c>
      <c r="H88" s="1" t="s">
        <v>45</v>
      </c>
      <c r="I88" s="1">
        <v>26</v>
      </c>
      <c r="J88" s="1" t="s">
        <v>9</v>
      </c>
      <c r="K88" s="4" t="s">
        <v>28</v>
      </c>
      <c r="L88" s="4"/>
    </row>
    <row r="89" spans="1:12" x14ac:dyDescent="0.25">
      <c r="A89" s="51" t="s">
        <v>35</v>
      </c>
      <c r="B89" s="51" t="s">
        <v>19</v>
      </c>
      <c r="C89" s="52" t="s">
        <v>19</v>
      </c>
      <c r="D89" s="52" t="s">
        <v>17</v>
      </c>
      <c r="E89" s="52">
        <v>13</v>
      </c>
      <c r="F89" s="52" t="s">
        <v>29</v>
      </c>
      <c r="G89" s="52" t="s">
        <v>89</v>
      </c>
      <c r="H89" s="52" t="s">
        <v>45</v>
      </c>
      <c r="I89" s="52">
        <v>30</v>
      </c>
      <c r="J89" s="52" t="s">
        <v>21</v>
      </c>
      <c r="K89" s="50" t="s">
        <v>130</v>
      </c>
      <c r="L89" s="53"/>
    </row>
    <row r="90" spans="1:12" s="85" customFormat="1" ht="12.75" customHeight="1" x14ac:dyDescent="0.25">
      <c r="A90" s="82" t="s">
        <v>35</v>
      </c>
      <c r="B90" s="82" t="s">
        <v>19</v>
      </c>
      <c r="C90" s="83" t="s">
        <v>19</v>
      </c>
      <c r="D90" s="83" t="s">
        <v>234</v>
      </c>
      <c r="E90" s="83" t="s">
        <v>170</v>
      </c>
      <c r="F90" s="83" t="s">
        <v>170</v>
      </c>
      <c r="G90" s="83" t="s">
        <v>89</v>
      </c>
      <c r="H90" s="83" t="s">
        <v>170</v>
      </c>
      <c r="I90" s="86">
        <v>20</v>
      </c>
      <c r="J90" s="83" t="s">
        <v>236</v>
      </c>
      <c r="K90" s="84" t="s">
        <v>232</v>
      </c>
    </row>
    <row r="91" spans="1:12" s="85" customFormat="1" ht="12.75" customHeight="1" x14ac:dyDescent="0.25">
      <c r="A91" s="82"/>
      <c r="B91" s="82"/>
      <c r="C91" s="83"/>
      <c r="D91" s="83"/>
      <c r="E91" s="83"/>
      <c r="F91" s="83"/>
      <c r="G91" s="83"/>
      <c r="H91" s="83"/>
      <c r="I91" s="86"/>
      <c r="J91" s="83"/>
      <c r="K91" s="84"/>
    </row>
    <row r="92" spans="1:12" x14ac:dyDescent="0.25">
      <c r="A92" s="51" t="s">
        <v>35</v>
      </c>
      <c r="B92" s="51" t="s">
        <v>39</v>
      </c>
      <c r="C92" s="52" t="s">
        <v>19</v>
      </c>
      <c r="D92" s="52" t="s">
        <v>17</v>
      </c>
      <c r="E92" s="52">
        <v>10</v>
      </c>
      <c r="F92" s="52" t="s">
        <v>29</v>
      </c>
      <c r="G92" s="52" t="s">
        <v>217</v>
      </c>
      <c r="H92" s="52" t="s">
        <v>45</v>
      </c>
      <c r="I92" s="52">
        <v>12</v>
      </c>
      <c r="J92" s="52" t="s">
        <v>21</v>
      </c>
      <c r="K92" s="50" t="s">
        <v>130</v>
      </c>
      <c r="L92" s="53"/>
    </row>
    <row r="93" spans="1:12" x14ac:dyDescent="0.25">
      <c r="A93" s="51" t="s">
        <v>35</v>
      </c>
      <c r="B93" s="51" t="s">
        <v>39</v>
      </c>
      <c r="C93" s="52" t="s">
        <v>19</v>
      </c>
      <c r="D93" s="52" t="s">
        <v>17</v>
      </c>
      <c r="E93" s="52">
        <v>10</v>
      </c>
      <c r="F93" s="52" t="s">
        <v>29</v>
      </c>
      <c r="G93" s="52" t="s">
        <v>218</v>
      </c>
      <c r="H93" s="52" t="s">
        <v>45</v>
      </c>
      <c r="I93" s="52">
        <v>42</v>
      </c>
      <c r="J93" s="52" t="s">
        <v>21</v>
      </c>
      <c r="K93" s="50" t="s">
        <v>130</v>
      </c>
      <c r="L93" s="53"/>
    </row>
    <row r="94" spans="1:12" x14ac:dyDescent="0.25">
      <c r="A94" s="51" t="s">
        <v>35</v>
      </c>
      <c r="B94" s="51" t="s">
        <v>39</v>
      </c>
      <c r="C94" s="52" t="s">
        <v>19</v>
      </c>
      <c r="D94" s="52" t="s">
        <v>17</v>
      </c>
      <c r="E94" s="52">
        <v>10</v>
      </c>
      <c r="F94" s="52" t="s">
        <v>29</v>
      </c>
      <c r="G94" s="52" t="s">
        <v>219</v>
      </c>
      <c r="H94" s="52" t="s">
        <v>45</v>
      </c>
      <c r="I94" s="52">
        <v>21</v>
      </c>
      <c r="J94" s="52" t="s">
        <v>21</v>
      </c>
      <c r="K94" s="50" t="s">
        <v>130</v>
      </c>
      <c r="L94" s="53"/>
    </row>
    <row r="95" spans="1:12" s="65" customFormat="1" x14ac:dyDescent="0.25">
      <c r="A95" s="62"/>
      <c r="B95" s="62"/>
      <c r="C95" s="63"/>
      <c r="D95" s="63"/>
      <c r="E95" s="63"/>
      <c r="F95" s="63"/>
      <c r="G95" s="63"/>
      <c r="H95" s="63"/>
      <c r="I95" s="87"/>
      <c r="J95" s="63"/>
      <c r="K95" s="64"/>
    </row>
    <row r="96" spans="1:12" x14ac:dyDescent="0.25">
      <c r="A96" s="51" t="s">
        <v>35</v>
      </c>
      <c r="B96" s="51" t="s">
        <v>39</v>
      </c>
      <c r="C96" s="52" t="s">
        <v>19</v>
      </c>
      <c r="D96" s="52" t="s">
        <v>17</v>
      </c>
      <c r="E96" s="52">
        <v>10</v>
      </c>
      <c r="F96" s="52" t="s">
        <v>29</v>
      </c>
      <c r="G96" s="52" t="s">
        <v>220</v>
      </c>
      <c r="H96" s="52" t="s">
        <v>45</v>
      </c>
      <c r="I96" s="52">
        <v>26</v>
      </c>
      <c r="J96" s="52" t="s">
        <v>21</v>
      </c>
      <c r="K96" s="50" t="s">
        <v>130</v>
      </c>
      <c r="L96" s="53"/>
    </row>
    <row r="97" spans="1:12" x14ac:dyDescent="0.25">
      <c r="A97" s="51" t="s">
        <v>35</v>
      </c>
      <c r="B97" s="51" t="s">
        <v>39</v>
      </c>
      <c r="C97" s="52" t="s">
        <v>19</v>
      </c>
      <c r="D97" s="52" t="s">
        <v>17</v>
      </c>
      <c r="E97" s="52">
        <v>10</v>
      </c>
      <c r="F97" s="52" t="s">
        <v>29</v>
      </c>
      <c r="G97" s="52" t="s">
        <v>221</v>
      </c>
      <c r="H97" s="52" t="s">
        <v>45</v>
      </c>
      <c r="I97" s="52">
        <v>169</v>
      </c>
      <c r="J97" s="52" t="s">
        <v>21</v>
      </c>
      <c r="K97" s="50" t="s">
        <v>130</v>
      </c>
      <c r="L97" s="53"/>
    </row>
    <row r="98" spans="1:12" x14ac:dyDescent="0.25">
      <c r="A98" s="51" t="s">
        <v>35</v>
      </c>
      <c r="B98" s="51" t="s">
        <v>39</v>
      </c>
      <c r="C98" s="52" t="s">
        <v>19</v>
      </c>
      <c r="D98" s="52" t="s">
        <v>17</v>
      </c>
      <c r="E98" s="52">
        <v>10</v>
      </c>
      <c r="F98" s="52" t="s">
        <v>29</v>
      </c>
      <c r="G98" s="52" t="s">
        <v>222</v>
      </c>
      <c r="H98" s="52" t="s">
        <v>45</v>
      </c>
      <c r="I98" s="52">
        <v>59</v>
      </c>
      <c r="J98" s="52" t="s">
        <v>21</v>
      </c>
      <c r="K98" s="50" t="s">
        <v>130</v>
      </c>
      <c r="L98" s="53"/>
    </row>
    <row r="99" spans="1:12" x14ac:dyDescent="0.25">
      <c r="A99" s="51"/>
      <c r="B99" s="51"/>
      <c r="C99" s="52"/>
      <c r="D99" s="52"/>
      <c r="E99" s="52"/>
      <c r="F99" s="52"/>
      <c r="G99" s="52"/>
      <c r="H99" s="52"/>
      <c r="I99" s="52"/>
      <c r="J99" s="52"/>
      <c r="K99" s="50"/>
      <c r="L99" s="53"/>
    </row>
    <row r="100" spans="1:12" x14ac:dyDescent="0.25">
      <c r="A100" s="51" t="s">
        <v>35</v>
      </c>
      <c r="B100" s="51" t="s">
        <v>39</v>
      </c>
      <c r="C100" s="52" t="s">
        <v>19</v>
      </c>
      <c r="D100" s="52" t="s">
        <v>17</v>
      </c>
      <c r="E100" s="52">
        <v>10</v>
      </c>
      <c r="F100" s="52" t="s">
        <v>29</v>
      </c>
      <c r="G100" s="52" t="s">
        <v>216</v>
      </c>
      <c r="H100" s="52" t="s">
        <v>45</v>
      </c>
      <c r="I100" s="52">
        <v>12</v>
      </c>
      <c r="J100" s="52" t="s">
        <v>21</v>
      </c>
      <c r="K100" s="50" t="s">
        <v>130</v>
      </c>
      <c r="L100" s="53"/>
    </row>
    <row r="101" spans="1:12" x14ac:dyDescent="0.25">
      <c r="A101" s="51" t="s">
        <v>35</v>
      </c>
      <c r="B101" s="51" t="s">
        <v>39</v>
      </c>
      <c r="C101" s="52" t="s">
        <v>19</v>
      </c>
      <c r="D101" s="52" t="s">
        <v>17</v>
      </c>
      <c r="E101" s="52">
        <v>10</v>
      </c>
      <c r="F101" s="52" t="s">
        <v>29</v>
      </c>
      <c r="G101" s="52" t="s">
        <v>223</v>
      </c>
      <c r="H101" s="52" t="s">
        <v>45</v>
      </c>
      <c r="I101" s="52">
        <v>226</v>
      </c>
      <c r="J101" s="52" t="s">
        <v>21</v>
      </c>
      <c r="K101" s="50" t="s">
        <v>130</v>
      </c>
      <c r="L101" s="53"/>
    </row>
    <row r="102" spans="1:12" x14ac:dyDescent="0.25">
      <c r="C102" s="1"/>
      <c r="D102" s="1"/>
      <c r="E102" s="1"/>
      <c r="F102" s="1"/>
      <c r="G102" s="1"/>
      <c r="H102" s="1"/>
      <c r="I102" s="52"/>
      <c r="J102" s="1"/>
      <c r="K102" s="4"/>
    </row>
    <row r="103" spans="1:12" x14ac:dyDescent="0.25">
      <c r="A103" s="51" t="s">
        <v>35</v>
      </c>
      <c r="B103" s="51" t="s">
        <v>19</v>
      </c>
      <c r="C103" s="52" t="s">
        <v>19</v>
      </c>
      <c r="D103" s="52" t="s">
        <v>17</v>
      </c>
      <c r="E103" s="52">
        <v>10</v>
      </c>
      <c r="F103" s="52" t="s">
        <v>29</v>
      </c>
      <c r="G103" s="52" t="s">
        <v>224</v>
      </c>
      <c r="H103" s="52" t="s">
        <v>45</v>
      </c>
      <c r="I103" s="52">
        <v>14</v>
      </c>
      <c r="J103" s="52" t="s">
        <v>21</v>
      </c>
      <c r="K103" s="50" t="s">
        <v>130</v>
      </c>
      <c r="L103" s="53"/>
    </row>
    <row r="104" spans="1:12" x14ac:dyDescent="0.25">
      <c r="A104" s="51" t="s">
        <v>35</v>
      </c>
      <c r="B104" s="51" t="s">
        <v>19</v>
      </c>
      <c r="C104" s="52" t="s">
        <v>19</v>
      </c>
      <c r="D104" s="52" t="s">
        <v>17</v>
      </c>
      <c r="E104" s="52">
        <v>10</v>
      </c>
      <c r="F104" s="52" t="s">
        <v>29</v>
      </c>
      <c r="G104" s="52" t="s">
        <v>225</v>
      </c>
      <c r="H104" s="52" t="s">
        <v>45</v>
      </c>
      <c r="I104" s="52">
        <v>82</v>
      </c>
      <c r="J104" s="52" t="s">
        <v>21</v>
      </c>
      <c r="K104" s="50" t="s">
        <v>130</v>
      </c>
      <c r="L104" s="53"/>
    </row>
    <row r="105" spans="1:12" x14ac:dyDescent="0.25">
      <c r="C105" s="1"/>
      <c r="D105" s="1"/>
      <c r="E105" s="1"/>
      <c r="F105" s="1"/>
      <c r="G105" s="1"/>
      <c r="H105" s="1"/>
      <c r="I105" s="1"/>
      <c r="J105" s="1"/>
      <c r="K105" s="4"/>
    </row>
    <row r="106" spans="1:12" x14ac:dyDescent="0.25">
      <c r="A106" s="17" t="s">
        <v>35</v>
      </c>
      <c r="B106" s="17" t="s">
        <v>39</v>
      </c>
      <c r="C106" s="1" t="s">
        <v>19</v>
      </c>
      <c r="D106" s="1" t="s">
        <v>17</v>
      </c>
      <c r="E106" s="1">
        <v>4</v>
      </c>
      <c r="F106" s="1" t="s">
        <v>29</v>
      </c>
      <c r="G106" s="1" t="s">
        <v>89</v>
      </c>
      <c r="H106" s="1" t="s">
        <v>45</v>
      </c>
      <c r="I106" s="1">
        <v>66</v>
      </c>
      <c r="J106" s="1" t="s">
        <v>20</v>
      </c>
      <c r="K106" s="4" t="s">
        <v>37</v>
      </c>
    </row>
    <row r="107" spans="1:12" x14ac:dyDescent="0.25">
      <c r="A107" s="51" t="s">
        <v>35</v>
      </c>
      <c r="B107" s="51" t="s">
        <v>39</v>
      </c>
      <c r="C107" s="52" t="s">
        <v>19</v>
      </c>
      <c r="D107" s="52" t="s">
        <v>17</v>
      </c>
      <c r="E107" s="52">
        <v>10</v>
      </c>
      <c r="F107" s="52" t="s">
        <v>29</v>
      </c>
      <c r="G107" s="52" t="s">
        <v>89</v>
      </c>
      <c r="H107" s="52" t="s">
        <v>45</v>
      </c>
      <c r="I107" s="52">
        <v>31</v>
      </c>
      <c r="J107" s="52" t="s">
        <v>21</v>
      </c>
      <c r="K107" s="50" t="s">
        <v>130</v>
      </c>
      <c r="L107" s="53"/>
    </row>
    <row r="108" spans="1:12" s="85" customFormat="1" ht="12.75" customHeight="1" x14ac:dyDescent="0.25">
      <c r="A108" s="82" t="s">
        <v>35</v>
      </c>
      <c r="B108" s="82" t="s">
        <v>39</v>
      </c>
      <c r="C108" s="83" t="s">
        <v>19</v>
      </c>
      <c r="D108" s="83" t="s">
        <v>234</v>
      </c>
      <c r="E108" s="83" t="s">
        <v>170</v>
      </c>
      <c r="F108" s="83" t="s">
        <v>170</v>
      </c>
      <c r="G108" s="83" t="s">
        <v>89</v>
      </c>
      <c r="H108" s="83" t="s">
        <v>170</v>
      </c>
      <c r="I108" s="86">
        <v>16</v>
      </c>
      <c r="J108" s="83" t="s">
        <v>236</v>
      </c>
      <c r="K108" s="84" t="s">
        <v>232</v>
      </c>
    </row>
    <row r="112" spans="1:12" x14ac:dyDescent="0.25">
      <c r="C112" s="1"/>
      <c r="D112" s="1"/>
      <c r="E112" s="1"/>
      <c r="F112" s="1"/>
      <c r="G112" s="1"/>
      <c r="H112" s="1"/>
      <c r="I112" s="1"/>
      <c r="J112" s="1"/>
      <c r="K112" s="4"/>
      <c r="L112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47"/>
  <sheetViews>
    <sheetView topLeftCell="A16" workbookViewId="0">
      <selection activeCell="U29" sqref="U29"/>
    </sheetView>
  </sheetViews>
  <sheetFormatPr baseColWidth="10" defaultRowHeight="12.75" customHeight="1" x14ac:dyDescent="0.2"/>
  <cols>
    <col min="1" max="1" width="9.85546875" style="59" customWidth="1"/>
    <col min="2" max="2" width="10.42578125" style="58" customWidth="1"/>
    <col min="3" max="3" width="6" style="58" customWidth="1"/>
    <col min="4" max="4" width="8" style="58" customWidth="1"/>
    <col min="5" max="5" width="2.28515625" style="58" customWidth="1"/>
    <col min="6" max="6" width="5.85546875" style="58" customWidth="1"/>
    <col min="7" max="7" width="1.5703125" style="104" customWidth="1"/>
    <col min="8" max="9" width="5.85546875" style="58" customWidth="1"/>
    <col min="10" max="10" width="1.42578125" style="104" customWidth="1"/>
    <col min="11" max="11" width="5.85546875" style="105" customWidth="1"/>
    <col min="12" max="12" width="6.5703125" style="58" customWidth="1"/>
    <col min="13" max="16384" width="11.42578125" style="58"/>
  </cols>
  <sheetData>
    <row r="1" spans="1:12" s="131" customFormat="1" ht="12.75" customHeight="1" x14ac:dyDescent="0.2">
      <c r="A1" s="145" t="s">
        <v>258</v>
      </c>
      <c r="G1" s="132"/>
      <c r="J1" s="132"/>
      <c r="K1" s="133"/>
    </row>
    <row r="2" spans="1:12" s="131" customFormat="1" ht="12.75" customHeight="1" x14ac:dyDescent="0.2">
      <c r="A2" s="130" t="s">
        <v>259</v>
      </c>
      <c r="G2" s="132"/>
      <c r="J2" s="132"/>
      <c r="K2" s="133"/>
    </row>
    <row r="3" spans="1:12" ht="12.75" customHeight="1" x14ac:dyDescent="0.2">
      <c r="A3" s="107"/>
      <c r="B3" s="104"/>
      <c r="C3" s="104"/>
      <c r="D3" s="104"/>
      <c r="E3" s="104"/>
      <c r="F3" s="104"/>
      <c r="H3" s="104"/>
      <c r="I3" s="104"/>
      <c r="K3" s="129"/>
    </row>
    <row r="4" spans="1:12" ht="12.75" customHeight="1" x14ac:dyDescent="0.2">
      <c r="A4" s="107"/>
      <c r="B4" s="104"/>
      <c r="C4" s="104"/>
      <c r="D4" s="104"/>
      <c r="E4" s="104"/>
      <c r="F4" s="104"/>
      <c r="H4" s="104"/>
      <c r="I4" s="104"/>
      <c r="K4" s="129"/>
    </row>
    <row r="5" spans="1:12" s="59" customFormat="1" ht="12.75" customHeight="1" x14ac:dyDescent="0.2">
      <c r="A5" s="107" t="s">
        <v>255</v>
      </c>
      <c r="B5" s="107"/>
      <c r="C5" s="107"/>
      <c r="D5" s="107"/>
      <c r="E5" s="107"/>
      <c r="F5" s="108"/>
      <c r="G5" s="107"/>
      <c r="H5" s="108" t="s">
        <v>256</v>
      </c>
      <c r="I5" s="108"/>
      <c r="J5" s="107"/>
      <c r="K5" s="109"/>
    </row>
    <row r="6" spans="1:12" s="59" customFormat="1" ht="12.75" customHeight="1" x14ac:dyDescent="0.2">
      <c r="C6" s="59" t="s">
        <v>245</v>
      </c>
      <c r="D6" s="59" t="s">
        <v>246</v>
      </c>
      <c r="F6" s="110" t="s">
        <v>241</v>
      </c>
      <c r="G6" s="111"/>
      <c r="H6" s="110" t="s">
        <v>242</v>
      </c>
      <c r="I6" s="110" t="s">
        <v>243</v>
      </c>
      <c r="J6" s="111"/>
      <c r="K6" s="112" t="s">
        <v>244</v>
      </c>
    </row>
    <row r="7" spans="1:12" ht="12.75" customHeight="1" x14ac:dyDescent="0.2">
      <c r="A7" s="59" t="s">
        <v>186</v>
      </c>
      <c r="F7" s="113"/>
      <c r="G7" s="114"/>
      <c r="H7" s="113"/>
      <c r="I7" s="113"/>
      <c r="J7" s="114"/>
      <c r="K7" s="115"/>
      <c r="L7" s="113"/>
    </row>
    <row r="8" spans="1:12" ht="12.75" customHeight="1" x14ac:dyDescent="0.2">
      <c r="B8" s="59" t="s">
        <v>8</v>
      </c>
      <c r="C8" s="59" t="s">
        <v>233</v>
      </c>
      <c r="D8" s="59"/>
      <c r="F8" s="113">
        <v>51</v>
      </c>
      <c r="G8" s="114"/>
      <c r="H8" s="116">
        <v>38</v>
      </c>
      <c r="I8" s="116">
        <v>64</v>
      </c>
      <c r="J8" s="117"/>
      <c r="K8" s="115">
        <f xml:space="preserve"> 100 * (I8 - F8) / F8</f>
        <v>25.490196078431371</v>
      </c>
      <c r="L8" s="113"/>
    </row>
    <row r="9" spans="1:12" ht="12.75" customHeight="1" x14ac:dyDescent="0.2">
      <c r="B9" s="59"/>
      <c r="C9" s="59"/>
      <c r="D9" s="59"/>
      <c r="F9" s="113"/>
      <c r="G9" s="114"/>
      <c r="H9" s="116"/>
      <c r="I9" s="116"/>
      <c r="J9" s="117"/>
      <c r="K9" s="115"/>
      <c r="L9" s="113"/>
    </row>
    <row r="10" spans="1:12" ht="12.75" customHeight="1" x14ac:dyDescent="0.2">
      <c r="B10" s="59" t="s">
        <v>252</v>
      </c>
      <c r="C10" s="59" t="s">
        <v>19</v>
      </c>
      <c r="D10" s="59"/>
      <c r="F10" s="113">
        <v>92</v>
      </c>
      <c r="G10" s="114"/>
      <c r="H10" s="116">
        <v>86</v>
      </c>
      <c r="I10" s="116">
        <v>98</v>
      </c>
      <c r="J10" s="117"/>
      <c r="K10" s="115">
        <f t="shared" ref="K10:K11" si="0" xml:space="preserve"> 100 * (I10 - F10) / F10</f>
        <v>6.5217391304347823</v>
      </c>
      <c r="L10" s="113"/>
    </row>
    <row r="11" spans="1:12" ht="12.75" customHeight="1" x14ac:dyDescent="0.2">
      <c r="B11" s="59"/>
      <c r="C11" s="59" t="s">
        <v>39</v>
      </c>
      <c r="D11" s="59"/>
      <c r="F11" s="113">
        <v>103</v>
      </c>
      <c r="G11" s="114"/>
      <c r="H11" s="116">
        <v>96</v>
      </c>
      <c r="I11" s="116">
        <v>111</v>
      </c>
      <c r="J11" s="117"/>
      <c r="K11" s="115">
        <f t="shared" si="0"/>
        <v>7.766990291262136</v>
      </c>
      <c r="L11" s="113"/>
    </row>
    <row r="12" spans="1:12" ht="12.75" customHeight="1" x14ac:dyDescent="0.2">
      <c r="B12" s="59"/>
      <c r="C12" s="59"/>
      <c r="D12" s="59"/>
      <c r="F12" s="113"/>
      <c r="G12" s="114"/>
      <c r="H12" s="116"/>
      <c r="I12" s="116"/>
      <c r="J12" s="117"/>
      <c r="K12" s="115"/>
      <c r="L12" s="113"/>
    </row>
    <row r="13" spans="1:12" ht="12.75" customHeight="1" x14ac:dyDescent="0.2">
      <c r="A13" s="59" t="s">
        <v>251</v>
      </c>
      <c r="B13" s="59"/>
      <c r="C13" s="59"/>
      <c r="D13" s="59"/>
      <c r="F13" s="113"/>
      <c r="G13" s="114"/>
      <c r="H13" s="116"/>
      <c r="I13" s="116"/>
      <c r="J13" s="117"/>
      <c r="K13" s="115"/>
      <c r="L13" s="113"/>
    </row>
    <row r="14" spans="1:12" ht="12.75" customHeight="1" x14ac:dyDescent="0.2">
      <c r="B14" s="59" t="s">
        <v>7</v>
      </c>
      <c r="C14" s="59" t="s">
        <v>19</v>
      </c>
      <c r="D14" s="59"/>
      <c r="F14" s="118">
        <v>1.1599999999999999</v>
      </c>
      <c r="G14" s="119"/>
      <c r="H14" s="120">
        <v>1.03</v>
      </c>
      <c r="I14" s="120">
        <v>1.29</v>
      </c>
      <c r="J14" s="121"/>
      <c r="K14" s="115">
        <f t="shared" ref="K14:K17" si="1" xml:space="preserve"> 100 * (I14 - F14) / F14</f>
        <v>11.206896551724148</v>
      </c>
      <c r="L14" s="118"/>
    </row>
    <row r="15" spans="1:12" ht="12.75" customHeight="1" x14ac:dyDescent="0.2">
      <c r="B15" s="59"/>
      <c r="C15" s="59" t="s">
        <v>39</v>
      </c>
      <c r="D15" s="59"/>
      <c r="F15" s="118">
        <v>1.56</v>
      </c>
      <c r="G15" s="119"/>
      <c r="H15" s="120">
        <v>1.4</v>
      </c>
      <c r="I15" s="120">
        <v>1.72</v>
      </c>
      <c r="J15" s="121"/>
      <c r="K15" s="115">
        <f t="shared" si="1"/>
        <v>10.256410256410252</v>
      </c>
      <c r="L15" s="118"/>
    </row>
    <row r="16" spans="1:12" ht="12.75" customHeight="1" x14ac:dyDescent="0.2">
      <c r="B16" s="59" t="s">
        <v>35</v>
      </c>
      <c r="C16" s="59" t="s">
        <v>19</v>
      </c>
      <c r="D16" s="59"/>
      <c r="F16" s="118">
        <v>1.02</v>
      </c>
      <c r="G16" s="119"/>
      <c r="H16" s="120">
        <v>0.87</v>
      </c>
      <c r="I16" s="120">
        <v>1.18</v>
      </c>
      <c r="J16" s="121"/>
      <c r="K16" s="115">
        <f t="shared" si="1"/>
        <v>15.686274509803914</v>
      </c>
      <c r="L16" s="118"/>
    </row>
    <row r="17" spans="1:12" ht="12.75" customHeight="1" x14ac:dyDescent="0.2">
      <c r="B17" s="59"/>
      <c r="C17" s="59" t="s">
        <v>39</v>
      </c>
      <c r="D17" s="59"/>
      <c r="F17" s="118">
        <v>1.0900000000000001</v>
      </c>
      <c r="G17" s="119"/>
      <c r="H17" s="120">
        <v>0.93</v>
      </c>
      <c r="I17" s="120">
        <v>1.25</v>
      </c>
      <c r="J17" s="121"/>
      <c r="K17" s="115">
        <f t="shared" si="1"/>
        <v>14.678899082568799</v>
      </c>
      <c r="L17" s="118"/>
    </row>
    <row r="18" spans="1:12" ht="12.75" customHeight="1" x14ac:dyDescent="0.2">
      <c r="B18" s="59"/>
      <c r="C18" s="59"/>
      <c r="D18" s="59"/>
      <c r="F18" s="113"/>
      <c r="G18" s="114"/>
      <c r="H18" s="116"/>
      <c r="I18" s="116"/>
      <c r="J18" s="117"/>
      <c r="K18" s="115"/>
      <c r="L18" s="113"/>
    </row>
    <row r="19" spans="1:12" ht="12.75" customHeight="1" x14ac:dyDescent="0.2">
      <c r="A19" s="59" t="s">
        <v>181</v>
      </c>
      <c r="B19" s="59"/>
      <c r="C19" s="59"/>
      <c r="D19" s="59"/>
      <c r="F19" s="113"/>
      <c r="G19" s="114"/>
      <c r="H19" s="116"/>
      <c r="I19" s="116"/>
      <c r="J19" s="117"/>
      <c r="K19" s="115"/>
      <c r="L19" s="113"/>
    </row>
    <row r="20" spans="1:12" ht="12.75" customHeight="1" x14ac:dyDescent="0.2">
      <c r="B20" s="59" t="s">
        <v>8</v>
      </c>
      <c r="C20" s="59" t="s">
        <v>19</v>
      </c>
      <c r="D20" s="58" t="s">
        <v>247</v>
      </c>
      <c r="F20" s="113">
        <v>24</v>
      </c>
      <c r="G20" s="114"/>
      <c r="H20" s="116">
        <v>20</v>
      </c>
      <c r="I20" s="116">
        <v>27</v>
      </c>
      <c r="J20" s="117"/>
      <c r="K20" s="115">
        <f t="shared" ref="K20:K25" si="2" xml:space="preserve"> 100 * (I20 - F20) / F20</f>
        <v>12.5</v>
      </c>
      <c r="L20" s="113"/>
    </row>
    <row r="21" spans="1:12" ht="12.75" customHeight="1" x14ac:dyDescent="0.2">
      <c r="B21" s="59"/>
      <c r="C21" s="59"/>
      <c r="D21" s="58" t="s">
        <v>248</v>
      </c>
      <c r="F21" s="113">
        <v>7</v>
      </c>
      <c r="G21" s="114"/>
      <c r="H21" s="116">
        <v>4</v>
      </c>
      <c r="I21" s="116">
        <v>10</v>
      </c>
      <c r="J21" s="117"/>
      <c r="K21" s="115">
        <f t="shared" si="2"/>
        <v>42.857142857142854</v>
      </c>
      <c r="L21" s="113"/>
    </row>
    <row r="22" spans="1:12" ht="12.75" customHeight="1" x14ac:dyDescent="0.2">
      <c r="B22" s="59"/>
      <c r="C22" s="59"/>
      <c r="D22" s="58" t="s">
        <v>249</v>
      </c>
      <c r="F22" s="122">
        <v>6</v>
      </c>
      <c r="G22" s="123"/>
      <c r="H22" s="116">
        <v>2</v>
      </c>
      <c r="I22" s="116">
        <v>10</v>
      </c>
      <c r="J22" s="117"/>
      <c r="K22" s="115">
        <f t="shared" si="2"/>
        <v>66.666666666666671</v>
      </c>
      <c r="L22" s="113"/>
    </row>
    <row r="23" spans="1:12" ht="12.75" customHeight="1" x14ac:dyDescent="0.2">
      <c r="B23" s="59"/>
      <c r="C23" s="59" t="s">
        <v>39</v>
      </c>
      <c r="D23" s="58" t="s">
        <v>247</v>
      </c>
      <c r="F23" s="113">
        <v>19</v>
      </c>
      <c r="G23" s="114"/>
      <c r="H23" s="116">
        <v>15</v>
      </c>
      <c r="I23" s="116">
        <v>24</v>
      </c>
      <c r="J23" s="117"/>
      <c r="K23" s="115">
        <f t="shared" si="2"/>
        <v>26.315789473684209</v>
      </c>
      <c r="L23" s="113"/>
    </row>
    <row r="24" spans="1:12" ht="12.75" customHeight="1" x14ac:dyDescent="0.2">
      <c r="B24" s="59"/>
      <c r="C24" s="59"/>
      <c r="D24" s="58" t="s">
        <v>248</v>
      </c>
      <c r="F24" s="113">
        <v>3</v>
      </c>
      <c r="G24" s="114"/>
      <c r="H24" s="116">
        <v>0</v>
      </c>
      <c r="I24" s="116">
        <v>7</v>
      </c>
      <c r="J24" s="117"/>
      <c r="K24" s="115">
        <f t="shared" si="2"/>
        <v>133.33333333333334</v>
      </c>
      <c r="L24" s="113"/>
    </row>
    <row r="25" spans="1:12" ht="12.75" customHeight="1" x14ac:dyDescent="0.2">
      <c r="B25" s="59"/>
      <c r="C25" s="59"/>
      <c r="D25" s="58" t="s">
        <v>249</v>
      </c>
      <c r="F25" s="113">
        <v>2</v>
      </c>
      <c r="G25" s="114"/>
      <c r="H25" s="116">
        <v>0</v>
      </c>
      <c r="I25" s="116">
        <v>6</v>
      </c>
      <c r="J25" s="117"/>
      <c r="K25" s="115">
        <f t="shared" si="2"/>
        <v>200</v>
      </c>
      <c r="L25" s="113"/>
    </row>
    <row r="26" spans="1:12" ht="12.75" customHeight="1" x14ac:dyDescent="0.2">
      <c r="B26" s="59"/>
      <c r="C26" s="59"/>
      <c r="F26" s="113"/>
      <c r="G26" s="114"/>
      <c r="H26" s="116"/>
      <c r="I26" s="116"/>
      <c r="J26" s="117"/>
      <c r="K26" s="115"/>
      <c r="L26" s="113"/>
    </row>
    <row r="27" spans="1:12" ht="12.75" customHeight="1" x14ac:dyDescent="0.2">
      <c r="B27" s="59"/>
      <c r="C27" s="59"/>
      <c r="F27" s="113"/>
      <c r="G27" s="114"/>
      <c r="H27" s="116"/>
      <c r="I27" s="116"/>
      <c r="J27" s="117"/>
      <c r="K27" s="115"/>
      <c r="L27" s="113"/>
    </row>
    <row r="28" spans="1:12" ht="12.75" customHeight="1" x14ac:dyDescent="0.2">
      <c r="B28" s="59" t="s">
        <v>252</v>
      </c>
      <c r="C28" s="59" t="s">
        <v>19</v>
      </c>
      <c r="D28" s="58" t="s">
        <v>250</v>
      </c>
      <c r="F28" s="113">
        <v>25</v>
      </c>
      <c r="G28" s="114"/>
      <c r="H28" s="116">
        <v>19</v>
      </c>
      <c r="I28" s="116">
        <v>31</v>
      </c>
      <c r="J28" s="117"/>
      <c r="K28" s="115">
        <f t="shared" ref="K28:K31" si="3" xml:space="preserve"> 100 * (I28 - F28) / F28</f>
        <v>24</v>
      </c>
      <c r="L28" s="113"/>
    </row>
    <row r="29" spans="1:12" ht="12.75" customHeight="1" x14ac:dyDescent="0.2">
      <c r="B29" s="59"/>
      <c r="C29" s="59"/>
      <c r="D29" s="58" t="s">
        <v>249</v>
      </c>
      <c r="F29" s="113">
        <v>9</v>
      </c>
      <c r="G29" s="114"/>
      <c r="H29" s="116">
        <v>0</v>
      </c>
      <c r="I29" s="116">
        <v>18</v>
      </c>
      <c r="J29" s="117"/>
      <c r="K29" s="115">
        <f t="shared" si="3"/>
        <v>100</v>
      </c>
      <c r="L29" s="113"/>
    </row>
    <row r="30" spans="1:12" ht="12.75" customHeight="1" x14ac:dyDescent="0.2">
      <c r="B30" s="59"/>
      <c r="C30" s="59" t="s">
        <v>39</v>
      </c>
      <c r="D30" s="58" t="s">
        <v>250</v>
      </c>
      <c r="F30" s="113">
        <v>33</v>
      </c>
      <c r="G30" s="114"/>
      <c r="H30" s="116">
        <v>26</v>
      </c>
      <c r="I30" s="116">
        <v>40</v>
      </c>
      <c r="J30" s="117"/>
      <c r="K30" s="115">
        <f t="shared" si="3"/>
        <v>21.212121212121211</v>
      </c>
      <c r="L30" s="113"/>
    </row>
    <row r="31" spans="1:12" ht="12.75" customHeight="1" x14ac:dyDescent="0.2">
      <c r="B31" s="59"/>
      <c r="C31" s="59"/>
      <c r="D31" s="58" t="s">
        <v>249</v>
      </c>
      <c r="F31" s="113">
        <v>17</v>
      </c>
      <c r="G31" s="114"/>
      <c r="H31" s="116">
        <v>6</v>
      </c>
      <c r="I31" s="116">
        <v>27</v>
      </c>
      <c r="J31" s="117"/>
      <c r="K31" s="115">
        <f t="shared" si="3"/>
        <v>58.823529411764703</v>
      </c>
      <c r="L31" s="113"/>
    </row>
    <row r="32" spans="1:12" ht="12.75" customHeight="1" x14ac:dyDescent="0.2">
      <c r="F32" s="113"/>
      <c r="G32" s="114"/>
      <c r="H32" s="116"/>
      <c r="I32" s="116"/>
      <c r="J32" s="117"/>
      <c r="K32" s="115"/>
      <c r="L32" s="113"/>
    </row>
    <row r="33" spans="1:12" ht="12.75" customHeight="1" x14ac:dyDescent="0.2">
      <c r="A33" s="136"/>
      <c r="B33" s="137"/>
      <c r="C33" s="137"/>
      <c r="D33" s="137"/>
      <c r="E33" s="137"/>
      <c r="F33" s="138"/>
      <c r="G33" s="139"/>
      <c r="H33" s="140"/>
      <c r="I33" s="140"/>
      <c r="J33" s="141"/>
      <c r="K33" s="142"/>
      <c r="L33" s="138"/>
    </row>
    <row r="34" spans="1:12" ht="12.75" customHeight="1" x14ac:dyDescent="0.2">
      <c r="A34" s="107"/>
      <c r="B34" s="104"/>
      <c r="C34" s="104"/>
      <c r="D34" s="104"/>
      <c r="E34" s="104"/>
      <c r="F34" s="114"/>
      <c r="G34" s="114"/>
      <c r="H34" s="117"/>
      <c r="I34" s="117"/>
      <c r="J34" s="117"/>
      <c r="K34" s="135"/>
      <c r="L34" s="113"/>
    </row>
    <row r="35" spans="1:12" ht="12.75" customHeight="1" x14ac:dyDescent="0.2">
      <c r="A35" s="107" t="s">
        <v>253</v>
      </c>
      <c r="B35" s="104"/>
      <c r="C35" s="107"/>
      <c r="D35" s="107"/>
      <c r="E35" s="107"/>
      <c r="F35" s="111"/>
      <c r="G35" s="111"/>
      <c r="H35" s="111"/>
      <c r="I35" s="111"/>
      <c r="J35" s="111"/>
      <c r="K35" s="134"/>
      <c r="L35" s="111"/>
    </row>
    <row r="36" spans="1:12" ht="12.75" customHeight="1" x14ac:dyDescent="0.2">
      <c r="C36" s="59"/>
      <c r="D36" s="59"/>
      <c r="E36" s="59"/>
      <c r="F36" s="111"/>
      <c r="G36" s="111"/>
      <c r="H36" s="108" t="s">
        <v>256</v>
      </c>
      <c r="I36" s="110"/>
      <c r="J36" s="111"/>
      <c r="K36" s="134"/>
      <c r="L36" s="126"/>
    </row>
    <row r="37" spans="1:12" ht="12.75" customHeight="1" x14ac:dyDescent="0.2">
      <c r="A37" s="58"/>
      <c r="C37" s="106" t="s">
        <v>245</v>
      </c>
      <c r="D37" s="107"/>
      <c r="E37" s="59"/>
      <c r="F37" s="125" t="s">
        <v>241</v>
      </c>
      <c r="G37" s="111"/>
      <c r="H37" s="110" t="s">
        <v>242</v>
      </c>
      <c r="I37" s="110" t="s">
        <v>243</v>
      </c>
      <c r="J37" s="111"/>
      <c r="K37" s="143" t="s">
        <v>244</v>
      </c>
      <c r="L37" s="126"/>
    </row>
    <row r="38" spans="1:12" ht="12.75" customHeight="1" x14ac:dyDescent="0.2">
      <c r="A38" s="127" t="s">
        <v>254</v>
      </c>
      <c r="B38" s="124"/>
      <c r="C38" s="124"/>
      <c r="D38" s="104"/>
      <c r="F38" s="113"/>
      <c r="G38" s="114"/>
      <c r="H38" s="113"/>
      <c r="I38" s="113"/>
      <c r="J38" s="114"/>
      <c r="K38" s="115"/>
      <c r="L38" s="113"/>
    </row>
    <row r="39" spans="1:12" ht="12.75" customHeight="1" x14ac:dyDescent="0.2">
      <c r="B39" s="59" t="s">
        <v>8</v>
      </c>
      <c r="C39" s="59" t="s">
        <v>233</v>
      </c>
      <c r="F39" s="113">
        <v>68</v>
      </c>
      <c r="G39" s="114"/>
      <c r="H39" s="116">
        <v>61</v>
      </c>
      <c r="I39" s="116">
        <v>74</v>
      </c>
      <c r="J39" s="117"/>
      <c r="K39" s="115">
        <f xml:space="preserve"> 100 * (I39 - F39) / F39</f>
        <v>8.8235294117647065</v>
      </c>
      <c r="L39" s="113"/>
    </row>
    <row r="40" spans="1:12" ht="12.75" customHeight="1" x14ac:dyDescent="0.2">
      <c r="B40" s="59"/>
      <c r="C40" s="59"/>
      <c r="F40" s="113"/>
      <c r="G40" s="114"/>
      <c r="H40" s="113"/>
      <c r="I40" s="113"/>
      <c r="J40" s="114"/>
      <c r="K40" s="115"/>
      <c r="L40" s="113"/>
    </row>
    <row r="41" spans="1:12" ht="12.75" customHeight="1" x14ac:dyDescent="0.2">
      <c r="B41" s="59" t="s">
        <v>252</v>
      </c>
      <c r="C41" s="59" t="s">
        <v>233</v>
      </c>
      <c r="F41" s="113">
        <v>76</v>
      </c>
      <c r="G41" s="114"/>
      <c r="H41" s="116">
        <v>75</v>
      </c>
      <c r="I41" s="116">
        <v>77</v>
      </c>
      <c r="J41" s="117"/>
      <c r="K41" s="115">
        <f xml:space="preserve"> 100 * (I41 - F41) / F41</f>
        <v>1.3157894736842106</v>
      </c>
      <c r="L41" s="113"/>
    </row>
    <row r="42" spans="1:12" ht="12.75" customHeight="1" x14ac:dyDescent="0.2">
      <c r="F42" s="113"/>
      <c r="G42" s="114"/>
      <c r="H42" s="113"/>
      <c r="I42" s="113"/>
      <c r="J42" s="114"/>
      <c r="K42" s="115"/>
      <c r="L42" s="113"/>
    </row>
    <row r="43" spans="1:12" ht="12.75" customHeight="1" x14ac:dyDescent="0.2">
      <c r="A43" s="128" t="s">
        <v>257</v>
      </c>
      <c r="F43" s="113"/>
      <c r="G43" s="114"/>
      <c r="H43" s="113"/>
      <c r="I43" s="113"/>
      <c r="J43" s="114"/>
      <c r="K43" s="115"/>
      <c r="L43" s="113"/>
    </row>
    <row r="44" spans="1:12" ht="12.75" customHeight="1" x14ac:dyDescent="0.2">
      <c r="B44" s="59" t="s">
        <v>8</v>
      </c>
      <c r="C44" s="59" t="s">
        <v>233</v>
      </c>
      <c r="F44" s="113">
        <v>38</v>
      </c>
      <c r="G44" s="114"/>
      <c r="H44" s="116">
        <v>34</v>
      </c>
      <c r="I44" s="116">
        <v>42</v>
      </c>
      <c r="J44" s="117"/>
      <c r="K44" s="115">
        <f xml:space="preserve"> 100 * (I44 - F44) / F44</f>
        <v>10.526315789473685</v>
      </c>
      <c r="L44" s="113"/>
    </row>
    <row r="45" spans="1:12" ht="12.75" customHeight="1" x14ac:dyDescent="0.2">
      <c r="B45" s="59"/>
      <c r="C45" s="59"/>
      <c r="F45" s="113"/>
      <c r="G45" s="114"/>
      <c r="H45" s="113"/>
      <c r="I45" s="113"/>
      <c r="J45" s="114"/>
      <c r="K45" s="115"/>
      <c r="L45" s="113"/>
    </row>
    <row r="46" spans="1:12" ht="12.75" customHeight="1" x14ac:dyDescent="0.2">
      <c r="B46" s="59" t="s">
        <v>252</v>
      </c>
      <c r="C46" s="59" t="s">
        <v>19</v>
      </c>
      <c r="F46" s="113">
        <v>59</v>
      </c>
      <c r="G46" s="114"/>
      <c r="H46" s="116">
        <v>57</v>
      </c>
      <c r="I46" s="116">
        <v>62</v>
      </c>
      <c r="J46" s="117"/>
      <c r="K46" s="115">
        <f xml:space="preserve"> 100 * (I46 - F46) / F46</f>
        <v>5.0847457627118642</v>
      </c>
      <c r="L46" s="113"/>
    </row>
    <row r="47" spans="1:12" ht="12.75" customHeight="1" x14ac:dyDescent="0.2">
      <c r="B47" s="59"/>
      <c r="C47" s="59" t="s">
        <v>39</v>
      </c>
      <c r="F47" s="113">
        <v>51</v>
      </c>
      <c r="G47" s="114"/>
      <c r="H47" s="116">
        <v>47</v>
      </c>
      <c r="I47" s="116">
        <v>55</v>
      </c>
      <c r="J47" s="117"/>
      <c r="K47" s="115">
        <f xml:space="preserve"> 100 * (I47 - F47) / F47</f>
        <v>7.8431372549019605</v>
      </c>
      <c r="L47" s="113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pane ySplit="1" topLeftCell="A32" activePane="bottomLeft" state="frozen"/>
      <selection pane="bottomLeft" activeCell="G41" sqref="G41"/>
    </sheetView>
  </sheetViews>
  <sheetFormatPr baseColWidth="10" defaultRowHeight="12.75" x14ac:dyDescent="0.25"/>
  <cols>
    <col min="1" max="1" width="6.85546875" style="17" customWidth="1"/>
    <col min="2" max="2" width="11.42578125" style="28"/>
    <col min="3" max="6" width="11.42578125" style="30"/>
    <col min="7" max="13" width="11.42578125" style="49"/>
    <col min="14" max="14" width="11.42578125" style="30"/>
    <col min="15" max="15" width="43.85546875" style="35" customWidth="1"/>
    <col min="16" max="16" width="108.85546875" style="29" customWidth="1"/>
    <col min="17" max="16384" width="11.42578125" style="30"/>
  </cols>
  <sheetData>
    <row r="1" spans="1:16" s="26" customFormat="1" ht="12.75" customHeight="1" x14ac:dyDescent="0.25">
      <c r="A1" s="19" t="s">
        <v>69</v>
      </c>
      <c r="B1" s="16" t="s">
        <v>70</v>
      </c>
      <c r="C1" s="26" t="s">
        <v>71</v>
      </c>
      <c r="D1" s="26" t="s">
        <v>72</v>
      </c>
      <c r="E1" s="26" t="s">
        <v>73</v>
      </c>
      <c r="F1" s="26" t="s">
        <v>0</v>
      </c>
      <c r="G1" s="26" t="s">
        <v>1</v>
      </c>
      <c r="H1" s="26" t="s">
        <v>2</v>
      </c>
      <c r="I1" s="26" t="s">
        <v>3</v>
      </c>
      <c r="J1" s="26" t="s">
        <v>4</v>
      </c>
      <c r="K1" s="26" t="s">
        <v>5</v>
      </c>
      <c r="L1" s="26" t="s">
        <v>6</v>
      </c>
      <c r="M1" s="26" t="s">
        <v>76</v>
      </c>
      <c r="N1" s="26" t="s">
        <v>15</v>
      </c>
      <c r="O1" s="27" t="s">
        <v>74</v>
      </c>
      <c r="P1" s="27" t="s">
        <v>75</v>
      </c>
    </row>
    <row r="2" spans="1:16" ht="12.75" customHeight="1" x14ac:dyDescent="0.25">
      <c r="A2" s="17" t="s">
        <v>8</v>
      </c>
      <c r="B2" s="28" t="s">
        <v>15</v>
      </c>
      <c r="C2" s="1" t="s">
        <v>170</v>
      </c>
      <c r="D2" s="1" t="s">
        <v>10</v>
      </c>
      <c r="E2" s="1" t="s">
        <v>170</v>
      </c>
      <c r="F2" s="1" t="s">
        <v>11</v>
      </c>
      <c r="G2" s="1">
        <v>10</v>
      </c>
      <c r="H2" s="1">
        <v>21</v>
      </c>
      <c r="I2" s="1">
        <v>32</v>
      </c>
      <c r="J2" s="1">
        <v>10</v>
      </c>
      <c r="K2" s="1">
        <v>14</v>
      </c>
      <c r="L2" s="1">
        <v>13</v>
      </c>
      <c r="M2" s="1">
        <v>63</v>
      </c>
      <c r="N2" s="1" t="s">
        <v>9</v>
      </c>
      <c r="O2" s="2" t="s">
        <v>12</v>
      </c>
    </row>
    <row r="3" spans="1:16" ht="12.75" customHeight="1" x14ac:dyDescent="0.25">
      <c r="A3" s="17" t="s">
        <v>8</v>
      </c>
      <c r="B3" s="28" t="s">
        <v>15</v>
      </c>
      <c r="C3" s="1" t="s">
        <v>170</v>
      </c>
      <c r="D3" s="1" t="s">
        <v>10</v>
      </c>
      <c r="E3" s="1" t="s">
        <v>170</v>
      </c>
      <c r="F3" s="1" t="s">
        <v>11</v>
      </c>
      <c r="G3" s="1">
        <v>8</v>
      </c>
      <c r="H3" s="1">
        <v>22</v>
      </c>
      <c r="I3" s="1">
        <v>35</v>
      </c>
      <c r="J3" s="1">
        <v>6</v>
      </c>
      <c r="K3" s="1" t="s">
        <v>170</v>
      </c>
      <c r="L3" s="1" t="s">
        <v>170</v>
      </c>
      <c r="M3" s="1">
        <v>65</v>
      </c>
      <c r="N3" s="1" t="s">
        <v>9</v>
      </c>
      <c r="O3" s="2" t="s">
        <v>13</v>
      </c>
    </row>
    <row r="4" spans="1:16" ht="12.75" customHeight="1" x14ac:dyDescent="0.25">
      <c r="A4" s="17" t="s">
        <v>8</v>
      </c>
      <c r="B4" s="28" t="s">
        <v>15</v>
      </c>
      <c r="C4" s="1" t="s">
        <v>170</v>
      </c>
      <c r="D4" s="1" t="s">
        <v>10</v>
      </c>
      <c r="E4" s="1" t="s">
        <v>170</v>
      </c>
      <c r="F4" s="1" t="s">
        <v>11</v>
      </c>
      <c r="G4" s="1">
        <v>11</v>
      </c>
      <c r="H4" s="1" t="s">
        <v>170</v>
      </c>
      <c r="I4" s="1" t="s">
        <v>170</v>
      </c>
      <c r="J4" s="1">
        <v>10</v>
      </c>
      <c r="K4" s="1" t="s">
        <v>170</v>
      </c>
      <c r="L4" s="1" t="s">
        <v>170</v>
      </c>
      <c r="M4" s="1">
        <v>62</v>
      </c>
      <c r="N4" s="1" t="s">
        <v>9</v>
      </c>
      <c r="O4" s="2" t="s">
        <v>14</v>
      </c>
    </row>
    <row r="5" spans="1:16" ht="12.75" customHeight="1" x14ac:dyDescent="0.25">
      <c r="A5" s="17" t="s">
        <v>8</v>
      </c>
      <c r="B5" s="28" t="s">
        <v>233</v>
      </c>
      <c r="C5" s="1" t="s">
        <v>170</v>
      </c>
      <c r="D5" s="1" t="s">
        <v>10</v>
      </c>
      <c r="E5" s="1" t="s">
        <v>170</v>
      </c>
      <c r="F5" s="1" t="s">
        <v>11</v>
      </c>
      <c r="G5" s="1" t="s">
        <v>170</v>
      </c>
      <c r="H5" s="1" t="s">
        <v>170</v>
      </c>
      <c r="I5" s="1" t="s">
        <v>170</v>
      </c>
      <c r="J5" s="1" t="s">
        <v>170</v>
      </c>
      <c r="K5" s="1" t="s">
        <v>170</v>
      </c>
      <c r="L5" s="1" t="s">
        <v>170</v>
      </c>
      <c r="M5" s="1">
        <v>67</v>
      </c>
      <c r="N5" s="1" t="s">
        <v>9</v>
      </c>
      <c r="O5" s="2" t="s">
        <v>12</v>
      </c>
    </row>
    <row r="7" spans="1:16" x14ac:dyDescent="0.25">
      <c r="A7" s="17" t="s">
        <v>8</v>
      </c>
      <c r="B7" s="28" t="s">
        <v>19</v>
      </c>
      <c r="C7" s="1" t="s">
        <v>16</v>
      </c>
      <c r="D7" s="1" t="s">
        <v>170</v>
      </c>
      <c r="E7" s="1" t="s">
        <v>170</v>
      </c>
      <c r="F7" s="1" t="s">
        <v>11</v>
      </c>
      <c r="G7" s="1">
        <v>10</v>
      </c>
      <c r="H7" s="1" t="s">
        <v>170</v>
      </c>
      <c r="I7" s="1" t="s">
        <v>170</v>
      </c>
      <c r="J7" s="1">
        <v>11</v>
      </c>
      <c r="K7" s="1" t="s">
        <v>170</v>
      </c>
      <c r="L7" s="1" t="s">
        <v>170</v>
      </c>
      <c r="M7" s="1">
        <v>68</v>
      </c>
      <c r="N7" s="1" t="s">
        <v>9</v>
      </c>
      <c r="O7" s="3" t="s">
        <v>23</v>
      </c>
    </row>
    <row r="8" spans="1:16" x14ac:dyDescent="0.25">
      <c r="A8" s="17" t="s">
        <v>8</v>
      </c>
      <c r="B8" s="28" t="s">
        <v>19</v>
      </c>
      <c r="C8" s="1" t="s">
        <v>16</v>
      </c>
      <c r="D8" s="1" t="s">
        <v>10</v>
      </c>
      <c r="E8" s="1" t="s">
        <v>170</v>
      </c>
      <c r="F8" s="1" t="s">
        <v>11</v>
      </c>
      <c r="G8" s="1">
        <v>11</v>
      </c>
      <c r="H8" s="1">
        <v>22</v>
      </c>
      <c r="I8" s="1">
        <v>29</v>
      </c>
      <c r="J8" s="1">
        <v>10</v>
      </c>
      <c r="K8" s="1" t="s">
        <v>170</v>
      </c>
      <c r="L8" s="1" t="s">
        <v>170</v>
      </c>
      <c r="M8" s="1">
        <v>62</v>
      </c>
      <c r="N8" s="1" t="s">
        <v>9</v>
      </c>
      <c r="O8" s="3" t="s">
        <v>22</v>
      </c>
    </row>
    <row r="9" spans="1:16" x14ac:dyDescent="0.25">
      <c r="A9" s="17" t="s">
        <v>8</v>
      </c>
      <c r="B9" s="28" t="s">
        <v>19</v>
      </c>
      <c r="C9" s="1" t="s">
        <v>16</v>
      </c>
      <c r="D9" s="1" t="s">
        <v>10</v>
      </c>
      <c r="E9" s="1" t="s">
        <v>170</v>
      </c>
      <c r="F9" s="1" t="s">
        <v>11</v>
      </c>
      <c r="G9" s="1">
        <v>10</v>
      </c>
      <c r="H9" s="1">
        <v>20</v>
      </c>
      <c r="I9" s="1">
        <v>48</v>
      </c>
      <c r="J9" s="1">
        <v>8</v>
      </c>
      <c r="K9" s="1">
        <v>9</v>
      </c>
      <c r="L9" s="1">
        <v>4</v>
      </c>
      <c r="M9" s="1">
        <v>78</v>
      </c>
      <c r="N9" s="1" t="s">
        <v>21</v>
      </c>
      <c r="O9" s="3" t="s">
        <v>123</v>
      </c>
    </row>
    <row r="10" spans="1:16" x14ac:dyDescent="0.25">
      <c r="A10" s="17" t="s">
        <v>8</v>
      </c>
      <c r="B10" s="28" t="s">
        <v>19</v>
      </c>
      <c r="C10" s="1" t="s">
        <v>16</v>
      </c>
      <c r="D10" s="1" t="s">
        <v>17</v>
      </c>
      <c r="E10" s="1">
        <v>1</v>
      </c>
      <c r="F10" s="1" t="s">
        <v>11</v>
      </c>
      <c r="G10" s="1">
        <v>11</v>
      </c>
      <c r="H10" s="1">
        <v>28</v>
      </c>
      <c r="I10" s="1">
        <v>37</v>
      </c>
      <c r="J10" s="1">
        <v>7</v>
      </c>
      <c r="K10" s="1">
        <v>18</v>
      </c>
      <c r="L10" s="1">
        <v>2</v>
      </c>
      <c r="M10" s="1">
        <v>73</v>
      </c>
      <c r="N10" s="1" t="s">
        <v>20</v>
      </c>
      <c r="O10" s="3" t="s">
        <v>25</v>
      </c>
    </row>
    <row r="11" spans="1:16" x14ac:dyDescent="0.25">
      <c r="A11" s="17" t="s">
        <v>8</v>
      </c>
      <c r="B11" s="28" t="s">
        <v>19</v>
      </c>
      <c r="C11" s="1" t="s">
        <v>16</v>
      </c>
      <c r="D11" s="1" t="s">
        <v>17</v>
      </c>
      <c r="E11" s="1">
        <v>4.3</v>
      </c>
      <c r="F11" s="1" t="s">
        <v>11</v>
      </c>
      <c r="G11" s="1">
        <v>8</v>
      </c>
      <c r="H11" s="1">
        <v>23</v>
      </c>
      <c r="I11" s="1">
        <v>35</v>
      </c>
      <c r="J11" s="1">
        <v>7</v>
      </c>
      <c r="K11" s="1" t="s">
        <v>170</v>
      </c>
      <c r="L11" s="1" t="s">
        <v>170</v>
      </c>
      <c r="M11" s="1">
        <v>67</v>
      </c>
      <c r="N11" s="1" t="s">
        <v>9</v>
      </c>
      <c r="O11" s="3" t="s">
        <v>24</v>
      </c>
    </row>
    <row r="12" spans="1:16" x14ac:dyDescent="0.25">
      <c r="A12" s="17" t="s">
        <v>8</v>
      </c>
      <c r="B12" s="28" t="s">
        <v>19</v>
      </c>
      <c r="C12" s="1" t="s">
        <v>18</v>
      </c>
      <c r="D12" s="1" t="s">
        <v>17</v>
      </c>
      <c r="E12" s="1">
        <v>2</v>
      </c>
      <c r="F12" s="1" t="s">
        <v>11</v>
      </c>
      <c r="G12" s="1">
        <v>11</v>
      </c>
      <c r="H12" s="1">
        <v>25</v>
      </c>
      <c r="I12" s="1">
        <v>44</v>
      </c>
      <c r="J12" s="1">
        <v>9</v>
      </c>
      <c r="K12" s="1">
        <v>9</v>
      </c>
      <c r="L12" s="1">
        <v>1</v>
      </c>
      <c r="M12" s="1">
        <v>81</v>
      </c>
      <c r="N12" s="1" t="s">
        <v>21</v>
      </c>
      <c r="O12" s="3" t="s">
        <v>26</v>
      </c>
    </row>
    <row r="13" spans="1:16" x14ac:dyDescent="0.25">
      <c r="A13" s="17" t="s">
        <v>8</v>
      </c>
      <c r="B13" s="28" t="s">
        <v>19</v>
      </c>
      <c r="C13" s="1" t="s">
        <v>19</v>
      </c>
      <c r="D13" s="1" t="s">
        <v>170</v>
      </c>
      <c r="E13" s="1" t="s">
        <v>170</v>
      </c>
      <c r="F13" s="1" t="s">
        <v>11</v>
      </c>
      <c r="G13" s="1">
        <v>6</v>
      </c>
      <c r="H13" s="1" t="s">
        <v>170</v>
      </c>
      <c r="I13" s="1" t="s">
        <v>170</v>
      </c>
      <c r="J13" s="1">
        <v>6</v>
      </c>
      <c r="K13" s="1" t="s">
        <v>170</v>
      </c>
      <c r="L13" s="1" t="s">
        <v>170</v>
      </c>
      <c r="M13" s="1">
        <v>53</v>
      </c>
      <c r="N13" s="1" t="s">
        <v>9</v>
      </c>
      <c r="O13" s="3" t="s">
        <v>27</v>
      </c>
    </row>
    <row r="14" spans="1:16" x14ac:dyDescent="0.25">
      <c r="A14" s="17" t="s">
        <v>8</v>
      </c>
      <c r="B14" s="28" t="s">
        <v>19</v>
      </c>
      <c r="C14" s="1" t="s">
        <v>19</v>
      </c>
      <c r="D14" s="1" t="s">
        <v>170</v>
      </c>
      <c r="E14" s="1" t="s">
        <v>170</v>
      </c>
      <c r="F14" s="1" t="s">
        <v>11</v>
      </c>
      <c r="G14" s="1">
        <v>9</v>
      </c>
      <c r="H14" s="1" t="s">
        <v>170</v>
      </c>
      <c r="I14" s="1" t="s">
        <v>170</v>
      </c>
      <c r="J14" s="1">
        <v>9</v>
      </c>
      <c r="K14" s="1" t="s">
        <v>170</v>
      </c>
      <c r="L14" s="1" t="s">
        <v>170</v>
      </c>
      <c r="M14" s="1">
        <v>52</v>
      </c>
      <c r="N14" s="1" t="s">
        <v>9</v>
      </c>
      <c r="O14" s="3" t="s">
        <v>23</v>
      </c>
    </row>
    <row r="15" spans="1:16" x14ac:dyDescent="0.25">
      <c r="A15" s="17" t="s">
        <v>8</v>
      </c>
      <c r="B15" s="28" t="s">
        <v>19</v>
      </c>
      <c r="C15" s="1" t="s">
        <v>19</v>
      </c>
      <c r="D15" s="1" t="s">
        <v>170</v>
      </c>
      <c r="E15" s="1" t="s">
        <v>170</v>
      </c>
      <c r="F15" s="1" t="s">
        <v>11</v>
      </c>
      <c r="G15" s="1" t="s">
        <v>170</v>
      </c>
      <c r="H15" s="1" t="s">
        <v>170</v>
      </c>
      <c r="I15" s="1">
        <v>40</v>
      </c>
      <c r="J15" s="1" t="s">
        <v>170</v>
      </c>
      <c r="K15" s="1" t="s">
        <v>170</v>
      </c>
      <c r="L15" s="1" t="s">
        <v>170</v>
      </c>
      <c r="M15" s="1" t="s">
        <v>170</v>
      </c>
      <c r="N15" s="1" t="s">
        <v>9</v>
      </c>
      <c r="O15" s="3" t="s">
        <v>28</v>
      </c>
      <c r="P15" s="5" t="s">
        <v>40</v>
      </c>
    </row>
    <row r="16" spans="1:16" x14ac:dyDescent="0.25">
      <c r="A16" s="17" t="s">
        <v>8</v>
      </c>
      <c r="B16" s="28" t="s">
        <v>19</v>
      </c>
      <c r="C16" s="1" t="s">
        <v>19</v>
      </c>
      <c r="D16" s="1" t="s">
        <v>170</v>
      </c>
      <c r="E16" s="1" t="s">
        <v>170</v>
      </c>
      <c r="F16" s="1" t="s">
        <v>11</v>
      </c>
      <c r="G16" s="1">
        <v>17</v>
      </c>
      <c r="H16" s="1">
        <v>13</v>
      </c>
      <c r="I16" s="1">
        <v>39</v>
      </c>
      <c r="J16" s="1">
        <v>15</v>
      </c>
      <c r="K16" s="1">
        <v>9</v>
      </c>
      <c r="L16" s="1">
        <v>7</v>
      </c>
      <c r="M16" s="1">
        <v>70</v>
      </c>
      <c r="N16" s="1" t="s">
        <v>9</v>
      </c>
      <c r="O16" s="3" t="s">
        <v>28</v>
      </c>
      <c r="P16" s="23" t="s">
        <v>41</v>
      </c>
    </row>
    <row r="17" spans="1:16" x14ac:dyDescent="0.25">
      <c r="A17" s="17" t="s">
        <v>8</v>
      </c>
      <c r="B17" s="28" t="s">
        <v>19</v>
      </c>
      <c r="C17" s="1" t="s">
        <v>19</v>
      </c>
      <c r="D17" s="1" t="s">
        <v>17</v>
      </c>
      <c r="E17" s="1">
        <v>1</v>
      </c>
      <c r="F17" s="1" t="s">
        <v>11</v>
      </c>
      <c r="G17" s="1">
        <v>12</v>
      </c>
      <c r="H17" s="1">
        <v>34</v>
      </c>
      <c r="I17" s="1">
        <v>36</v>
      </c>
      <c r="J17" s="1">
        <v>4</v>
      </c>
      <c r="K17" s="1">
        <v>14</v>
      </c>
      <c r="L17" s="1">
        <v>0</v>
      </c>
      <c r="M17" s="1">
        <v>82</v>
      </c>
      <c r="N17" s="1" t="s">
        <v>20</v>
      </c>
      <c r="O17" s="3" t="s">
        <v>25</v>
      </c>
    </row>
    <row r="19" spans="1:16" x14ac:dyDescent="0.25">
      <c r="A19" s="17" t="s">
        <v>8</v>
      </c>
      <c r="B19" s="28" t="s">
        <v>39</v>
      </c>
      <c r="C19" s="49" t="s">
        <v>19</v>
      </c>
      <c r="D19" s="49" t="s">
        <v>10</v>
      </c>
      <c r="E19" s="1" t="s">
        <v>170</v>
      </c>
      <c r="F19" s="49" t="s">
        <v>11</v>
      </c>
      <c r="G19" s="1">
        <v>8</v>
      </c>
      <c r="H19" s="1">
        <v>18</v>
      </c>
      <c r="I19" s="1">
        <v>43</v>
      </c>
      <c r="J19" s="1">
        <v>7</v>
      </c>
      <c r="K19" s="1">
        <v>12</v>
      </c>
      <c r="L19" s="1">
        <v>12</v>
      </c>
      <c r="M19" s="49">
        <v>69</v>
      </c>
      <c r="N19" s="49" t="s">
        <v>20</v>
      </c>
      <c r="O19" s="7" t="s">
        <v>226</v>
      </c>
    </row>
    <row r="20" spans="1:16" x14ac:dyDescent="0.25">
      <c r="A20" s="17" t="s">
        <v>8</v>
      </c>
      <c r="B20" s="28" t="s">
        <v>39</v>
      </c>
      <c r="C20" s="1" t="s">
        <v>19</v>
      </c>
      <c r="D20" s="1" t="s">
        <v>114</v>
      </c>
      <c r="E20" s="1">
        <v>1</v>
      </c>
      <c r="F20" s="1" t="s">
        <v>11</v>
      </c>
      <c r="G20" s="1">
        <v>11</v>
      </c>
      <c r="H20" s="1">
        <v>13</v>
      </c>
      <c r="I20" s="1">
        <v>31</v>
      </c>
      <c r="J20" s="1">
        <v>11</v>
      </c>
      <c r="K20" s="1">
        <v>12</v>
      </c>
      <c r="L20" s="1">
        <v>22</v>
      </c>
      <c r="M20" s="1">
        <v>55</v>
      </c>
      <c r="N20" s="1" t="s">
        <v>9</v>
      </c>
      <c r="O20" s="3" t="s">
        <v>122</v>
      </c>
    </row>
    <row r="22" spans="1:16" s="32" customFormat="1" x14ac:dyDescent="0.25">
      <c r="A22" s="18"/>
      <c r="B22" s="31"/>
      <c r="G22" s="48"/>
      <c r="H22" s="48"/>
      <c r="I22" s="48"/>
      <c r="J22" s="48"/>
      <c r="K22" s="48"/>
      <c r="L22" s="48"/>
      <c r="M22" s="48"/>
      <c r="O22" s="33"/>
      <c r="P22" s="34"/>
    </row>
    <row r="23" spans="1:16" x14ac:dyDescent="0.25">
      <c r="A23" s="17" t="s">
        <v>7</v>
      </c>
      <c r="B23" s="28" t="s">
        <v>19</v>
      </c>
      <c r="C23" s="1" t="s">
        <v>170</v>
      </c>
      <c r="D23" s="1" t="s">
        <v>170</v>
      </c>
      <c r="E23" s="1" t="s">
        <v>170</v>
      </c>
      <c r="F23" s="1" t="s">
        <v>29</v>
      </c>
      <c r="G23" s="1" t="s">
        <v>170</v>
      </c>
      <c r="H23" s="1" t="s">
        <v>170</v>
      </c>
      <c r="I23" s="1">
        <v>48</v>
      </c>
      <c r="J23" s="1" t="s">
        <v>170</v>
      </c>
      <c r="K23" s="1" t="s">
        <v>170</v>
      </c>
      <c r="L23" s="1" t="s">
        <v>170</v>
      </c>
      <c r="M23" s="1">
        <v>72</v>
      </c>
      <c r="N23" s="1" t="s">
        <v>30</v>
      </c>
      <c r="O23" s="3" t="s">
        <v>31</v>
      </c>
      <c r="P23" s="3" t="s">
        <v>239</v>
      </c>
    </row>
    <row r="24" spans="1:16" x14ac:dyDescent="0.25">
      <c r="A24" s="17" t="s">
        <v>7</v>
      </c>
      <c r="B24" s="28" t="s">
        <v>19</v>
      </c>
      <c r="C24" s="1" t="s">
        <v>170</v>
      </c>
      <c r="D24" s="1" t="s">
        <v>170</v>
      </c>
      <c r="E24" s="1" t="s">
        <v>170</v>
      </c>
      <c r="F24" s="1" t="s">
        <v>29</v>
      </c>
      <c r="G24" s="1" t="s">
        <v>170</v>
      </c>
      <c r="H24" s="1" t="s">
        <v>170</v>
      </c>
      <c r="I24" s="1">
        <v>55</v>
      </c>
      <c r="J24" s="1" t="s">
        <v>170</v>
      </c>
      <c r="K24" s="1" t="s">
        <v>170</v>
      </c>
      <c r="L24" s="1" t="s">
        <v>170</v>
      </c>
      <c r="M24" s="1">
        <v>80</v>
      </c>
      <c r="N24" s="1" t="s">
        <v>32</v>
      </c>
      <c r="O24" s="3" t="s">
        <v>31</v>
      </c>
      <c r="P24" s="3" t="s">
        <v>239</v>
      </c>
    </row>
    <row r="25" spans="1:16" x14ac:dyDescent="0.25">
      <c r="A25" s="17" t="s">
        <v>7</v>
      </c>
      <c r="B25" s="28" t="s">
        <v>19</v>
      </c>
      <c r="C25" s="1" t="s">
        <v>16</v>
      </c>
      <c r="D25" s="1" t="s">
        <v>170</v>
      </c>
      <c r="E25" s="1" t="s">
        <v>170</v>
      </c>
      <c r="F25" s="1" t="s">
        <v>29</v>
      </c>
      <c r="G25" s="1" t="s">
        <v>170</v>
      </c>
      <c r="H25" s="1" t="s">
        <v>170</v>
      </c>
      <c r="I25" s="1">
        <v>67</v>
      </c>
      <c r="J25" s="1" t="s">
        <v>170</v>
      </c>
      <c r="K25" s="1" t="s">
        <v>170</v>
      </c>
      <c r="L25" s="1" t="s">
        <v>170</v>
      </c>
      <c r="M25" s="1">
        <v>79</v>
      </c>
      <c r="N25" s="1" t="s">
        <v>9</v>
      </c>
      <c r="O25" s="3" t="s">
        <v>33</v>
      </c>
      <c r="P25" s="3" t="s">
        <v>34</v>
      </c>
    </row>
    <row r="26" spans="1:16" x14ac:dyDescent="0.25">
      <c r="A26" s="17" t="s">
        <v>7</v>
      </c>
      <c r="B26" s="28" t="s">
        <v>19</v>
      </c>
      <c r="C26" s="1" t="s">
        <v>16</v>
      </c>
      <c r="D26" s="1" t="s">
        <v>170</v>
      </c>
      <c r="E26" s="1" t="s">
        <v>170</v>
      </c>
      <c r="F26" s="1" t="s">
        <v>29</v>
      </c>
      <c r="G26" s="1" t="s">
        <v>170</v>
      </c>
      <c r="H26" s="1" t="s">
        <v>170</v>
      </c>
      <c r="I26" s="1">
        <v>63</v>
      </c>
      <c r="J26" s="1" t="s">
        <v>170</v>
      </c>
      <c r="K26" s="1" t="s">
        <v>170</v>
      </c>
      <c r="L26" s="1" t="s">
        <v>170</v>
      </c>
      <c r="M26" s="1">
        <v>77</v>
      </c>
      <c r="N26" s="1" t="s">
        <v>9</v>
      </c>
      <c r="O26" s="3" t="s">
        <v>28</v>
      </c>
      <c r="P26" s="3" t="s">
        <v>34</v>
      </c>
    </row>
    <row r="27" spans="1:16" x14ac:dyDescent="0.25">
      <c r="A27" s="17" t="s">
        <v>7</v>
      </c>
      <c r="B27" s="28" t="s">
        <v>19</v>
      </c>
      <c r="C27" s="1" t="s">
        <v>16</v>
      </c>
      <c r="D27" s="1" t="s">
        <v>17</v>
      </c>
      <c r="E27" s="1">
        <v>1</v>
      </c>
      <c r="F27" s="1" t="s">
        <v>29</v>
      </c>
      <c r="G27" s="1" t="s">
        <v>170</v>
      </c>
      <c r="H27" s="1" t="s">
        <v>170</v>
      </c>
      <c r="I27" s="1" t="s">
        <v>170</v>
      </c>
      <c r="J27" s="1" t="s">
        <v>170</v>
      </c>
      <c r="K27" s="1" t="s">
        <v>170</v>
      </c>
      <c r="L27" s="1" t="s">
        <v>170</v>
      </c>
      <c r="M27" s="1">
        <v>81</v>
      </c>
      <c r="N27" s="1" t="s">
        <v>20</v>
      </c>
      <c r="O27" s="3" t="s">
        <v>25</v>
      </c>
      <c r="P27" s="3" t="s">
        <v>239</v>
      </c>
    </row>
    <row r="28" spans="1:16" x14ac:dyDescent="0.25">
      <c r="A28" s="17" t="s">
        <v>7</v>
      </c>
      <c r="B28" s="28" t="s">
        <v>19</v>
      </c>
      <c r="C28" s="1" t="s">
        <v>16</v>
      </c>
      <c r="D28" s="1" t="s">
        <v>17</v>
      </c>
      <c r="E28" s="1">
        <v>1</v>
      </c>
      <c r="F28" s="1" t="s">
        <v>29</v>
      </c>
      <c r="G28" s="1" t="s">
        <v>170</v>
      </c>
      <c r="H28" s="1" t="s">
        <v>170</v>
      </c>
      <c r="I28" s="1" t="s">
        <v>170</v>
      </c>
      <c r="J28" s="1" t="s">
        <v>170</v>
      </c>
      <c r="K28" s="1" t="s">
        <v>170</v>
      </c>
      <c r="L28" s="1" t="s">
        <v>170</v>
      </c>
      <c r="M28" s="1">
        <v>76</v>
      </c>
      <c r="N28" s="1" t="s">
        <v>20</v>
      </c>
      <c r="O28" s="3" t="s">
        <v>25</v>
      </c>
      <c r="P28" s="3" t="s">
        <v>239</v>
      </c>
    </row>
    <row r="29" spans="1:16" x14ac:dyDescent="0.25">
      <c r="A29" s="17" t="s">
        <v>7</v>
      </c>
      <c r="B29" s="28" t="s">
        <v>19</v>
      </c>
      <c r="C29" s="1" t="s">
        <v>19</v>
      </c>
      <c r="D29" s="1" t="s">
        <v>170</v>
      </c>
      <c r="E29" s="1" t="s">
        <v>170</v>
      </c>
      <c r="F29" s="1" t="s">
        <v>29</v>
      </c>
      <c r="G29" s="1" t="s">
        <v>170</v>
      </c>
      <c r="H29" s="1" t="s">
        <v>170</v>
      </c>
      <c r="I29" s="1">
        <v>57</v>
      </c>
      <c r="J29" s="1" t="s">
        <v>170</v>
      </c>
      <c r="K29" s="1" t="s">
        <v>170</v>
      </c>
      <c r="L29" s="1" t="s">
        <v>170</v>
      </c>
      <c r="M29" s="1">
        <v>71</v>
      </c>
      <c r="N29" s="1" t="s">
        <v>20</v>
      </c>
      <c r="O29" s="3" t="s">
        <v>28</v>
      </c>
      <c r="P29" s="3" t="s">
        <v>34</v>
      </c>
    </row>
    <row r="30" spans="1:16" x14ac:dyDescent="0.25">
      <c r="A30" s="17" t="s">
        <v>7</v>
      </c>
      <c r="B30" s="28" t="s">
        <v>19</v>
      </c>
      <c r="C30" s="1" t="s">
        <v>19</v>
      </c>
      <c r="D30" s="1" t="s">
        <v>17</v>
      </c>
      <c r="E30" s="1">
        <v>6.5</v>
      </c>
      <c r="F30" s="1" t="s">
        <v>29</v>
      </c>
      <c r="G30" s="1" t="s">
        <v>170</v>
      </c>
      <c r="H30" s="1" t="s">
        <v>170</v>
      </c>
      <c r="I30" s="1">
        <v>60</v>
      </c>
      <c r="J30" s="1" t="s">
        <v>170</v>
      </c>
      <c r="K30" s="1" t="s">
        <v>170</v>
      </c>
      <c r="L30" s="1" t="s">
        <v>170</v>
      </c>
      <c r="M30" s="1">
        <v>75</v>
      </c>
      <c r="N30" s="1" t="s">
        <v>9</v>
      </c>
      <c r="O30" s="3" t="s">
        <v>28</v>
      </c>
      <c r="P30" s="3" t="s">
        <v>34</v>
      </c>
    </row>
    <row r="31" spans="1:16" s="53" customFormat="1" ht="12" x14ac:dyDescent="0.25">
      <c r="A31" s="51" t="s">
        <v>7</v>
      </c>
      <c r="B31" s="51" t="s">
        <v>19</v>
      </c>
      <c r="C31" s="52" t="s">
        <v>19</v>
      </c>
      <c r="D31" s="52" t="s">
        <v>17</v>
      </c>
      <c r="E31" s="52">
        <v>13</v>
      </c>
      <c r="F31" s="52" t="s">
        <v>29</v>
      </c>
      <c r="G31" s="54">
        <v>13</v>
      </c>
      <c r="H31" s="54">
        <v>8</v>
      </c>
      <c r="I31" s="54">
        <v>61</v>
      </c>
      <c r="J31" s="54">
        <v>13</v>
      </c>
      <c r="K31" s="54">
        <v>3</v>
      </c>
      <c r="L31" s="54">
        <v>2</v>
      </c>
      <c r="M31" s="54">
        <v>82</v>
      </c>
      <c r="N31" s="52" t="s">
        <v>21</v>
      </c>
      <c r="O31" s="50" t="s">
        <v>130</v>
      </c>
    </row>
    <row r="32" spans="1:16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"/>
      <c r="P32" s="7"/>
    </row>
    <row r="33" spans="1:16" x14ac:dyDescent="0.25">
      <c r="A33" s="17" t="s">
        <v>7</v>
      </c>
      <c r="B33" s="28" t="s">
        <v>39</v>
      </c>
      <c r="C33" s="49" t="s">
        <v>19</v>
      </c>
      <c r="D33" s="49" t="s">
        <v>10</v>
      </c>
      <c r="E33" s="1" t="s">
        <v>170</v>
      </c>
      <c r="F33" s="49" t="s">
        <v>230</v>
      </c>
      <c r="G33" s="1" t="s">
        <v>170</v>
      </c>
      <c r="H33" s="1" t="s">
        <v>170</v>
      </c>
      <c r="I33" s="1">
        <v>56</v>
      </c>
      <c r="J33" s="1" t="s">
        <v>170</v>
      </c>
      <c r="K33" s="1" t="s">
        <v>170</v>
      </c>
      <c r="L33" s="1" t="s">
        <v>170</v>
      </c>
      <c r="M33" s="49">
        <v>77</v>
      </c>
      <c r="N33" s="49" t="s">
        <v>20</v>
      </c>
      <c r="O33" s="7" t="s">
        <v>226</v>
      </c>
      <c r="P33" s="29" t="s">
        <v>227</v>
      </c>
    </row>
    <row r="34" spans="1:16" s="53" customFormat="1" ht="12" x14ac:dyDescent="0.25">
      <c r="A34" s="51" t="s">
        <v>7</v>
      </c>
      <c r="B34" s="51" t="s">
        <v>39</v>
      </c>
      <c r="C34" s="52" t="s">
        <v>19</v>
      </c>
      <c r="D34" s="52" t="s">
        <v>17</v>
      </c>
      <c r="E34" s="52">
        <v>10</v>
      </c>
      <c r="F34" s="52" t="s">
        <v>29</v>
      </c>
      <c r="G34" s="52">
        <v>20</v>
      </c>
      <c r="H34" s="52">
        <v>8</v>
      </c>
      <c r="I34" s="52">
        <v>47</v>
      </c>
      <c r="J34" s="52">
        <v>20</v>
      </c>
      <c r="K34" s="52">
        <v>4</v>
      </c>
      <c r="L34" s="52">
        <v>2</v>
      </c>
      <c r="M34" s="54">
        <v>75</v>
      </c>
      <c r="N34" s="52" t="s">
        <v>21</v>
      </c>
      <c r="O34" s="50" t="s">
        <v>130</v>
      </c>
    </row>
    <row r="36" spans="1:16" s="32" customFormat="1" x14ac:dyDescent="0.25">
      <c r="A36" s="18"/>
      <c r="B36" s="31"/>
      <c r="G36" s="48"/>
      <c r="H36" s="48"/>
      <c r="I36" s="48"/>
      <c r="J36" s="48"/>
      <c r="K36" s="48"/>
      <c r="L36" s="48"/>
      <c r="M36" s="48"/>
      <c r="O36" s="33"/>
      <c r="P36" s="34"/>
    </row>
    <row r="37" spans="1:16" x14ac:dyDescent="0.25">
      <c r="A37" s="17" t="s">
        <v>35</v>
      </c>
      <c r="B37" s="28" t="s">
        <v>19</v>
      </c>
      <c r="C37" s="1" t="s">
        <v>170</v>
      </c>
      <c r="D37" s="1" t="s">
        <v>170</v>
      </c>
      <c r="E37" s="1" t="s">
        <v>170</v>
      </c>
      <c r="F37" s="1" t="s">
        <v>29</v>
      </c>
      <c r="G37" s="1" t="s">
        <v>170</v>
      </c>
      <c r="H37" s="1" t="s">
        <v>170</v>
      </c>
      <c r="I37" s="1">
        <v>54</v>
      </c>
      <c r="J37" s="1" t="s">
        <v>170</v>
      </c>
      <c r="K37" s="1" t="s">
        <v>170</v>
      </c>
      <c r="L37" s="1" t="s">
        <v>170</v>
      </c>
      <c r="M37" s="1">
        <v>73</v>
      </c>
      <c r="N37" s="1" t="s">
        <v>30</v>
      </c>
      <c r="O37" s="3" t="s">
        <v>31</v>
      </c>
      <c r="P37" s="3" t="s">
        <v>239</v>
      </c>
    </row>
    <row r="38" spans="1:16" x14ac:dyDescent="0.25">
      <c r="A38" s="17" t="s">
        <v>35</v>
      </c>
      <c r="B38" s="28" t="s">
        <v>19</v>
      </c>
      <c r="C38" s="1" t="s">
        <v>170</v>
      </c>
      <c r="D38" s="1" t="s">
        <v>170</v>
      </c>
      <c r="E38" s="1" t="s">
        <v>170</v>
      </c>
      <c r="F38" s="1" t="s">
        <v>29</v>
      </c>
      <c r="G38" s="1" t="s">
        <v>170</v>
      </c>
      <c r="H38" s="1" t="s">
        <v>170</v>
      </c>
      <c r="I38" s="1">
        <v>59</v>
      </c>
      <c r="J38" s="1" t="s">
        <v>170</v>
      </c>
      <c r="K38" s="1" t="s">
        <v>170</v>
      </c>
      <c r="L38" s="1" t="s">
        <v>170</v>
      </c>
      <c r="M38" s="1">
        <v>78</v>
      </c>
      <c r="N38" s="1" t="s">
        <v>32</v>
      </c>
      <c r="O38" s="3" t="s">
        <v>31</v>
      </c>
      <c r="P38" s="3" t="s">
        <v>239</v>
      </c>
    </row>
    <row r="39" spans="1:16" x14ac:dyDescent="0.25">
      <c r="A39" s="17" t="s">
        <v>35</v>
      </c>
      <c r="B39" s="28" t="s">
        <v>19</v>
      </c>
      <c r="C39" s="1" t="s">
        <v>16</v>
      </c>
      <c r="D39" s="1" t="s">
        <v>170</v>
      </c>
      <c r="E39" s="1" t="s">
        <v>170</v>
      </c>
      <c r="F39" s="1" t="s">
        <v>29</v>
      </c>
      <c r="G39" s="1" t="s">
        <v>170</v>
      </c>
      <c r="H39" s="1" t="s">
        <v>170</v>
      </c>
      <c r="I39" s="1">
        <v>60</v>
      </c>
      <c r="J39" s="1" t="s">
        <v>170</v>
      </c>
      <c r="K39" s="1" t="s">
        <v>170</v>
      </c>
      <c r="L39" s="1" t="s">
        <v>170</v>
      </c>
      <c r="M39" s="1">
        <v>70</v>
      </c>
      <c r="N39" s="1" t="s">
        <v>9</v>
      </c>
      <c r="O39" s="3" t="s">
        <v>33</v>
      </c>
      <c r="P39" s="3" t="s">
        <v>34</v>
      </c>
    </row>
    <row r="40" spans="1:16" x14ac:dyDescent="0.25">
      <c r="A40" s="17" t="s">
        <v>35</v>
      </c>
      <c r="B40" s="28" t="s">
        <v>19</v>
      </c>
      <c r="C40" s="1" t="s">
        <v>16</v>
      </c>
      <c r="D40" s="1" t="s">
        <v>170</v>
      </c>
      <c r="E40" s="1" t="s">
        <v>170</v>
      </c>
      <c r="F40" s="1" t="s">
        <v>29</v>
      </c>
      <c r="G40" s="1" t="s">
        <v>170</v>
      </c>
      <c r="H40" s="1" t="s">
        <v>170</v>
      </c>
      <c r="I40" s="1">
        <v>64</v>
      </c>
      <c r="J40" s="1" t="s">
        <v>170</v>
      </c>
      <c r="K40" s="1" t="s">
        <v>170</v>
      </c>
      <c r="L40" s="1" t="s">
        <v>170</v>
      </c>
      <c r="M40" s="1">
        <v>75</v>
      </c>
      <c r="N40" s="1" t="s">
        <v>9</v>
      </c>
      <c r="O40" s="3" t="s">
        <v>28</v>
      </c>
      <c r="P40" s="3" t="s">
        <v>34</v>
      </c>
    </row>
    <row r="41" spans="1:16" x14ac:dyDescent="0.25">
      <c r="A41" s="17" t="s">
        <v>35</v>
      </c>
      <c r="B41" s="28" t="s">
        <v>19</v>
      </c>
      <c r="C41" s="1" t="s">
        <v>16</v>
      </c>
      <c r="D41" s="1" t="s">
        <v>17</v>
      </c>
      <c r="E41" s="1">
        <v>1</v>
      </c>
      <c r="F41" s="1" t="s">
        <v>29</v>
      </c>
      <c r="G41" s="1" t="s">
        <v>170</v>
      </c>
      <c r="H41" s="1" t="s">
        <v>170</v>
      </c>
      <c r="I41" s="1" t="s">
        <v>170</v>
      </c>
      <c r="J41" s="1" t="s">
        <v>170</v>
      </c>
      <c r="K41" s="1" t="s">
        <v>170</v>
      </c>
      <c r="L41" s="1" t="s">
        <v>170</v>
      </c>
      <c r="M41" s="1">
        <v>77</v>
      </c>
      <c r="N41" s="1" t="s">
        <v>20</v>
      </c>
      <c r="O41" s="3" t="s">
        <v>25</v>
      </c>
      <c r="P41" s="3" t="s">
        <v>239</v>
      </c>
    </row>
    <row r="42" spans="1:16" x14ac:dyDescent="0.25">
      <c r="A42" s="17" t="s">
        <v>35</v>
      </c>
      <c r="B42" s="28" t="s">
        <v>19</v>
      </c>
      <c r="C42" s="1" t="s">
        <v>16</v>
      </c>
      <c r="D42" s="1" t="s">
        <v>17</v>
      </c>
      <c r="E42" s="1">
        <v>1</v>
      </c>
      <c r="F42" s="1" t="s">
        <v>29</v>
      </c>
      <c r="G42" s="1" t="s">
        <v>170</v>
      </c>
      <c r="H42" s="1" t="s">
        <v>170</v>
      </c>
      <c r="I42" s="1" t="s">
        <v>170</v>
      </c>
      <c r="J42" s="1" t="s">
        <v>170</v>
      </c>
      <c r="K42" s="1" t="s">
        <v>170</v>
      </c>
      <c r="L42" s="1" t="s">
        <v>170</v>
      </c>
      <c r="M42" s="1">
        <v>72</v>
      </c>
      <c r="N42" s="1" t="s">
        <v>20</v>
      </c>
      <c r="O42" s="3" t="s">
        <v>25</v>
      </c>
      <c r="P42" s="3" t="s">
        <v>239</v>
      </c>
    </row>
    <row r="43" spans="1:16" x14ac:dyDescent="0.25">
      <c r="A43" s="17" t="s">
        <v>35</v>
      </c>
      <c r="B43" s="28" t="s">
        <v>19</v>
      </c>
      <c r="C43" s="1" t="s">
        <v>19</v>
      </c>
      <c r="D43" s="1" t="s">
        <v>170</v>
      </c>
      <c r="E43" s="1" t="s">
        <v>170</v>
      </c>
      <c r="F43" s="1" t="s">
        <v>29</v>
      </c>
      <c r="G43" s="1" t="s">
        <v>170</v>
      </c>
      <c r="H43" s="1" t="s">
        <v>170</v>
      </c>
      <c r="I43" s="1">
        <v>63</v>
      </c>
      <c r="J43" s="1" t="s">
        <v>170</v>
      </c>
      <c r="K43" s="1" t="s">
        <v>170</v>
      </c>
      <c r="L43" s="1" t="s">
        <v>170</v>
      </c>
      <c r="M43" s="1">
        <v>75</v>
      </c>
      <c r="N43" s="1" t="s">
        <v>20</v>
      </c>
      <c r="O43" s="3" t="s">
        <v>28</v>
      </c>
      <c r="P43" s="3" t="s">
        <v>34</v>
      </c>
    </row>
    <row r="44" spans="1:16" x14ac:dyDescent="0.25">
      <c r="A44" s="17" t="s">
        <v>35</v>
      </c>
      <c r="B44" s="28" t="s">
        <v>19</v>
      </c>
      <c r="C44" s="1" t="s">
        <v>19</v>
      </c>
      <c r="D44" s="1" t="s">
        <v>17</v>
      </c>
      <c r="E44" s="1">
        <v>6.5</v>
      </c>
      <c r="F44" s="1" t="s">
        <v>29</v>
      </c>
      <c r="G44" s="1" t="s">
        <v>170</v>
      </c>
      <c r="H44" s="1" t="s">
        <v>170</v>
      </c>
      <c r="I44" s="1">
        <v>62</v>
      </c>
      <c r="J44" s="1" t="s">
        <v>170</v>
      </c>
      <c r="K44" s="1" t="s">
        <v>170</v>
      </c>
      <c r="L44" s="1" t="s">
        <v>170</v>
      </c>
      <c r="M44" s="1">
        <v>76</v>
      </c>
      <c r="N44" s="1" t="s">
        <v>9</v>
      </c>
      <c r="O44" s="3" t="s">
        <v>28</v>
      </c>
      <c r="P44" s="3" t="s">
        <v>34</v>
      </c>
    </row>
    <row r="45" spans="1:16" s="53" customFormat="1" ht="12" x14ac:dyDescent="0.25">
      <c r="A45" s="51" t="s">
        <v>35</v>
      </c>
      <c r="B45" s="51" t="s">
        <v>19</v>
      </c>
      <c r="C45" s="52" t="s">
        <v>19</v>
      </c>
      <c r="D45" s="52" t="s">
        <v>17</v>
      </c>
      <c r="E45" s="52">
        <v>13</v>
      </c>
      <c r="F45" s="52" t="s">
        <v>29</v>
      </c>
      <c r="G45" s="52">
        <v>12</v>
      </c>
      <c r="H45" s="52">
        <v>7</v>
      </c>
      <c r="I45" s="52">
        <v>57</v>
      </c>
      <c r="J45" s="52">
        <v>12</v>
      </c>
      <c r="K45" s="52">
        <v>6</v>
      </c>
      <c r="L45" s="52">
        <v>6</v>
      </c>
      <c r="M45" s="54">
        <v>76</v>
      </c>
      <c r="N45" s="52" t="s">
        <v>21</v>
      </c>
      <c r="O45" s="50" t="s">
        <v>130</v>
      </c>
    </row>
    <row r="47" spans="1:16" x14ac:dyDescent="0.25">
      <c r="A47" s="17" t="s">
        <v>35</v>
      </c>
      <c r="B47" s="28" t="s">
        <v>39</v>
      </c>
      <c r="C47" s="1" t="s">
        <v>19</v>
      </c>
      <c r="D47" s="1" t="s">
        <v>170</v>
      </c>
      <c r="E47" s="1" t="s">
        <v>170</v>
      </c>
      <c r="F47" s="1" t="s">
        <v>29</v>
      </c>
      <c r="G47" s="1" t="s">
        <v>170</v>
      </c>
      <c r="H47" s="1" t="s">
        <v>170</v>
      </c>
      <c r="I47" s="1">
        <v>45</v>
      </c>
      <c r="J47" s="1" t="s">
        <v>170</v>
      </c>
      <c r="K47" s="1" t="s">
        <v>170</v>
      </c>
      <c r="L47" s="1" t="s">
        <v>170</v>
      </c>
      <c r="M47" s="1">
        <v>75</v>
      </c>
      <c r="N47" s="1" t="s">
        <v>21</v>
      </c>
      <c r="O47" s="3" t="s">
        <v>36</v>
      </c>
      <c r="P47" s="3" t="s">
        <v>38</v>
      </c>
    </row>
    <row r="48" spans="1:16" x14ac:dyDescent="0.25">
      <c r="A48" s="17" t="s">
        <v>35</v>
      </c>
      <c r="B48" s="28" t="s">
        <v>39</v>
      </c>
      <c r="C48" s="49" t="s">
        <v>19</v>
      </c>
      <c r="D48" s="49" t="s">
        <v>10</v>
      </c>
      <c r="E48" s="1" t="s">
        <v>170</v>
      </c>
      <c r="F48" s="49" t="s">
        <v>29</v>
      </c>
      <c r="G48" s="1" t="s">
        <v>170</v>
      </c>
      <c r="H48" s="1" t="s">
        <v>170</v>
      </c>
      <c r="I48" s="1">
        <v>54</v>
      </c>
      <c r="J48" s="1" t="s">
        <v>170</v>
      </c>
      <c r="K48" s="1" t="s">
        <v>170</v>
      </c>
      <c r="L48" s="1" t="s">
        <v>170</v>
      </c>
      <c r="M48" s="49">
        <v>78</v>
      </c>
      <c r="N48" s="49" t="s">
        <v>20</v>
      </c>
      <c r="O48" s="7" t="s">
        <v>226</v>
      </c>
      <c r="P48" s="29" t="s">
        <v>227</v>
      </c>
    </row>
    <row r="49" spans="1:16" x14ac:dyDescent="0.25">
      <c r="A49" s="17" t="s">
        <v>35</v>
      </c>
      <c r="B49" s="28" t="s">
        <v>39</v>
      </c>
      <c r="C49" s="1" t="s">
        <v>19</v>
      </c>
      <c r="D49" s="1" t="s">
        <v>17</v>
      </c>
      <c r="E49" s="1">
        <v>4</v>
      </c>
      <c r="F49" s="1" t="s">
        <v>29</v>
      </c>
      <c r="G49" s="1" t="s">
        <v>170</v>
      </c>
      <c r="H49" s="1" t="s">
        <v>170</v>
      </c>
      <c r="I49" s="1">
        <v>52</v>
      </c>
      <c r="J49" s="1" t="s">
        <v>170</v>
      </c>
      <c r="K49" s="1" t="s">
        <v>170</v>
      </c>
      <c r="L49" s="1" t="s">
        <v>170</v>
      </c>
      <c r="M49" s="1">
        <v>81</v>
      </c>
      <c r="N49" s="1" t="s">
        <v>30</v>
      </c>
      <c r="O49" s="3" t="s">
        <v>37</v>
      </c>
      <c r="P49" s="3" t="s">
        <v>38</v>
      </c>
    </row>
    <row r="50" spans="1:16" s="53" customFormat="1" ht="12" x14ac:dyDescent="0.25">
      <c r="A50" s="51" t="s">
        <v>35</v>
      </c>
      <c r="B50" s="51" t="s">
        <v>39</v>
      </c>
      <c r="C50" s="52" t="s">
        <v>19</v>
      </c>
      <c r="D50" s="52" t="s">
        <v>17</v>
      </c>
      <c r="E50" s="52">
        <v>10</v>
      </c>
      <c r="F50" s="52" t="s">
        <v>29</v>
      </c>
      <c r="G50" s="52">
        <v>15</v>
      </c>
      <c r="H50" s="52">
        <v>7</v>
      </c>
      <c r="I50" s="52">
        <v>53</v>
      </c>
      <c r="J50" s="52">
        <v>15</v>
      </c>
      <c r="K50" s="52">
        <v>6</v>
      </c>
      <c r="L50" s="52">
        <v>5</v>
      </c>
      <c r="M50" s="54">
        <v>75</v>
      </c>
      <c r="N50" s="52" t="s">
        <v>21</v>
      </c>
      <c r="O50" s="50" t="s">
        <v>130</v>
      </c>
    </row>
  </sheetData>
  <pageMargins left="0.7" right="0.7" top="0.75" bottom="0.75" header="0.3" footer="0.3"/>
  <pageSetup paperSize="9" scale="2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pane ySplit="1" topLeftCell="A2" activePane="bottomLeft" state="frozen"/>
      <selection pane="bottomLeft" activeCell="K17" sqref="K17"/>
    </sheetView>
  </sheetViews>
  <sheetFormatPr baseColWidth="10" defaultRowHeight="12" x14ac:dyDescent="0.25"/>
  <cols>
    <col min="1" max="2" width="6.85546875" style="17" customWidth="1"/>
    <col min="3" max="10" width="11.42578125" style="23"/>
    <col min="11" max="11" width="43.7109375" style="23" customWidth="1"/>
    <col min="12" max="12" width="49.140625" style="22" customWidth="1"/>
    <col min="13" max="16384" width="11.42578125" style="23"/>
  </cols>
  <sheetData>
    <row r="1" spans="1:12" s="20" customFormat="1" ht="12.75" customHeigh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20" t="s">
        <v>44</v>
      </c>
      <c r="J1" s="20" t="s">
        <v>15</v>
      </c>
      <c r="K1" s="36" t="s">
        <v>74</v>
      </c>
      <c r="L1" s="21" t="s">
        <v>75</v>
      </c>
    </row>
    <row r="2" spans="1:12" x14ac:dyDescent="0.25">
      <c r="A2" s="17" t="s">
        <v>8</v>
      </c>
      <c r="B2" s="17" t="s">
        <v>19</v>
      </c>
      <c r="C2" s="1" t="s">
        <v>16</v>
      </c>
      <c r="D2" s="1" t="s">
        <v>10</v>
      </c>
      <c r="E2" s="1" t="s">
        <v>170</v>
      </c>
      <c r="F2" s="1" t="s">
        <v>11</v>
      </c>
      <c r="G2" s="1" t="s">
        <v>170</v>
      </c>
      <c r="H2" s="1" t="s">
        <v>170</v>
      </c>
      <c r="I2" s="1">
        <v>4</v>
      </c>
      <c r="J2" s="1" t="s">
        <v>9</v>
      </c>
      <c r="K2" s="4" t="s">
        <v>61</v>
      </c>
    </row>
    <row r="3" spans="1:12" x14ac:dyDescent="0.25">
      <c r="A3" s="17" t="s">
        <v>8</v>
      </c>
      <c r="B3" s="17" t="s">
        <v>19</v>
      </c>
      <c r="C3" s="1" t="s">
        <v>16</v>
      </c>
      <c r="D3" s="1" t="s">
        <v>10</v>
      </c>
      <c r="E3" s="1" t="s">
        <v>170</v>
      </c>
      <c r="F3" s="1" t="s">
        <v>11</v>
      </c>
      <c r="G3" s="1" t="s">
        <v>170</v>
      </c>
      <c r="H3" s="1" t="s">
        <v>170</v>
      </c>
      <c r="I3" s="1">
        <v>4</v>
      </c>
      <c r="J3" s="1" t="s">
        <v>9</v>
      </c>
      <c r="K3" s="4" t="s">
        <v>62</v>
      </c>
    </row>
    <row r="4" spans="1:12" x14ac:dyDescent="0.25">
      <c r="A4" s="17" t="s">
        <v>8</v>
      </c>
      <c r="B4" s="17" t="s">
        <v>19</v>
      </c>
      <c r="C4" s="1" t="s">
        <v>77</v>
      </c>
      <c r="D4" s="1" t="s">
        <v>17</v>
      </c>
      <c r="E4" s="1">
        <v>4.3</v>
      </c>
      <c r="F4" s="1" t="s">
        <v>11</v>
      </c>
      <c r="G4" s="1" t="s">
        <v>56</v>
      </c>
      <c r="H4" s="1" t="s">
        <v>170</v>
      </c>
      <c r="I4" s="1">
        <v>7</v>
      </c>
      <c r="J4" s="1" t="s">
        <v>9</v>
      </c>
      <c r="K4" s="4" t="s">
        <v>24</v>
      </c>
    </row>
    <row r="5" spans="1:12" x14ac:dyDescent="0.25">
      <c r="A5" s="17" t="s">
        <v>8</v>
      </c>
      <c r="B5" s="17" t="s">
        <v>19</v>
      </c>
      <c r="C5" s="1" t="s">
        <v>19</v>
      </c>
      <c r="D5" s="1" t="s">
        <v>17</v>
      </c>
      <c r="E5" s="1">
        <v>6.5</v>
      </c>
      <c r="F5" s="1" t="s">
        <v>11</v>
      </c>
      <c r="G5" s="1" t="s">
        <v>170</v>
      </c>
      <c r="H5" s="1" t="s">
        <v>170</v>
      </c>
      <c r="I5" s="1">
        <v>3</v>
      </c>
      <c r="J5" s="1" t="s">
        <v>9</v>
      </c>
      <c r="K5" s="4" t="s">
        <v>78</v>
      </c>
    </row>
    <row r="7" spans="1:12" s="25" customFormat="1" x14ac:dyDescent="0.25">
      <c r="A7" s="18"/>
      <c r="B7" s="18"/>
      <c r="L7" s="24"/>
    </row>
    <row r="8" spans="1:12" x14ac:dyDescent="0.25">
      <c r="A8" s="17" t="s">
        <v>7</v>
      </c>
      <c r="B8" s="17" t="s">
        <v>19</v>
      </c>
      <c r="C8" s="1" t="s">
        <v>170</v>
      </c>
      <c r="D8" s="1" t="s">
        <v>170</v>
      </c>
      <c r="E8" s="1" t="s">
        <v>170</v>
      </c>
      <c r="F8" s="1" t="s">
        <v>29</v>
      </c>
      <c r="G8" s="1" t="s">
        <v>170</v>
      </c>
      <c r="H8" s="1" t="s">
        <v>170</v>
      </c>
      <c r="I8" s="1">
        <v>11</v>
      </c>
      <c r="J8" s="1" t="s">
        <v>32</v>
      </c>
      <c r="K8" s="4" t="s">
        <v>46</v>
      </c>
    </row>
    <row r="9" spans="1:12" x14ac:dyDescent="0.25">
      <c r="A9" s="17" t="s">
        <v>7</v>
      </c>
      <c r="B9" s="17" t="s">
        <v>19</v>
      </c>
      <c r="C9" s="1" t="s">
        <v>170</v>
      </c>
      <c r="D9" s="1" t="s">
        <v>10</v>
      </c>
      <c r="E9" s="1" t="s">
        <v>170</v>
      </c>
      <c r="F9" s="1" t="s">
        <v>29</v>
      </c>
      <c r="G9" s="1" t="s">
        <v>170</v>
      </c>
      <c r="H9" s="1" t="s">
        <v>170</v>
      </c>
      <c r="I9" s="1">
        <v>5</v>
      </c>
      <c r="J9" s="1" t="s">
        <v>30</v>
      </c>
      <c r="K9" s="4" t="s">
        <v>47</v>
      </c>
      <c r="L9" s="3"/>
    </row>
    <row r="10" spans="1:12" x14ac:dyDescent="0.25">
      <c r="A10" s="17" t="s">
        <v>7</v>
      </c>
      <c r="B10" s="17" t="s">
        <v>19</v>
      </c>
      <c r="C10" s="1" t="s">
        <v>170</v>
      </c>
      <c r="D10" s="1" t="s">
        <v>10</v>
      </c>
      <c r="E10" s="1" t="s">
        <v>170</v>
      </c>
      <c r="F10" s="1" t="s">
        <v>29</v>
      </c>
      <c r="G10" s="1" t="s">
        <v>170</v>
      </c>
      <c r="H10" s="1" t="s">
        <v>170</v>
      </c>
      <c r="I10" s="1">
        <v>10</v>
      </c>
      <c r="J10" s="1" t="s">
        <v>30</v>
      </c>
      <c r="K10" s="4" t="s">
        <v>47</v>
      </c>
      <c r="L10" s="3"/>
    </row>
    <row r="11" spans="1:12" x14ac:dyDescent="0.25">
      <c r="A11" s="17" t="s">
        <v>7</v>
      </c>
      <c r="B11" s="17" t="s">
        <v>19</v>
      </c>
      <c r="C11" s="1" t="s">
        <v>19</v>
      </c>
      <c r="D11" s="1" t="s">
        <v>17</v>
      </c>
      <c r="E11" s="1">
        <v>4</v>
      </c>
      <c r="F11" s="1" t="s">
        <v>29</v>
      </c>
      <c r="G11" s="1" t="s">
        <v>52</v>
      </c>
      <c r="H11" s="1" t="s">
        <v>170</v>
      </c>
      <c r="I11" s="1">
        <v>8</v>
      </c>
      <c r="J11" s="1" t="s">
        <v>21</v>
      </c>
      <c r="K11" s="4" t="s">
        <v>53</v>
      </c>
    </row>
    <row r="12" spans="1:12" x14ac:dyDescent="0.25">
      <c r="A12" s="17" t="s">
        <v>7</v>
      </c>
      <c r="B12" s="17" t="s">
        <v>19</v>
      </c>
      <c r="C12" s="1" t="s">
        <v>19</v>
      </c>
      <c r="D12" s="1" t="s">
        <v>17</v>
      </c>
      <c r="E12" s="1">
        <v>6.5</v>
      </c>
      <c r="F12" s="1" t="s">
        <v>29</v>
      </c>
      <c r="G12" s="1" t="s">
        <v>170</v>
      </c>
      <c r="H12" s="1" t="s">
        <v>170</v>
      </c>
      <c r="I12" s="1">
        <v>13</v>
      </c>
      <c r="J12" s="1" t="s">
        <v>9</v>
      </c>
      <c r="K12" s="4" t="s">
        <v>78</v>
      </c>
    </row>
    <row r="13" spans="1:12" s="53" customFormat="1" x14ac:dyDescent="0.25">
      <c r="A13" s="51" t="s">
        <v>7</v>
      </c>
      <c r="B13" s="51" t="s">
        <v>19</v>
      </c>
      <c r="C13" s="52" t="s">
        <v>19</v>
      </c>
      <c r="D13" s="52" t="s">
        <v>17</v>
      </c>
      <c r="E13" s="52">
        <v>13</v>
      </c>
      <c r="F13" s="52" t="s">
        <v>29</v>
      </c>
      <c r="G13" s="52" t="s">
        <v>131</v>
      </c>
      <c r="H13" s="52" t="s">
        <v>45</v>
      </c>
      <c r="I13" s="52">
        <v>4</v>
      </c>
      <c r="J13" s="52" t="s">
        <v>21</v>
      </c>
      <c r="K13" s="50" t="s">
        <v>130</v>
      </c>
    </row>
    <row r="14" spans="1:12" s="53" customFormat="1" x14ac:dyDescent="0.25">
      <c r="A14" s="51"/>
      <c r="B14" s="51"/>
      <c r="C14" s="52"/>
      <c r="D14" s="52"/>
      <c r="E14" s="52"/>
      <c r="F14" s="52"/>
      <c r="G14" s="52"/>
      <c r="H14" s="52"/>
      <c r="I14" s="52"/>
      <c r="J14" s="52"/>
      <c r="K14" s="50"/>
    </row>
    <row r="15" spans="1:12" s="53" customFormat="1" x14ac:dyDescent="0.25">
      <c r="A15" s="51" t="s">
        <v>7</v>
      </c>
      <c r="B15" s="51" t="s">
        <v>39</v>
      </c>
      <c r="C15" s="52" t="s">
        <v>19</v>
      </c>
      <c r="D15" s="52" t="s">
        <v>17</v>
      </c>
      <c r="E15" s="52">
        <v>10</v>
      </c>
      <c r="F15" s="52" t="s">
        <v>29</v>
      </c>
      <c r="G15" s="52" t="s">
        <v>131</v>
      </c>
      <c r="H15" s="52" t="s">
        <v>45</v>
      </c>
      <c r="I15" s="52">
        <v>2</v>
      </c>
      <c r="J15" s="52" t="s">
        <v>21</v>
      </c>
      <c r="K15" s="50" t="s">
        <v>130</v>
      </c>
    </row>
    <row r="17" spans="1:12" s="25" customFormat="1" x14ac:dyDescent="0.25">
      <c r="A17" s="18"/>
      <c r="B17" s="18"/>
      <c r="L17" s="24"/>
    </row>
    <row r="18" spans="1:12" x14ac:dyDescent="0.25">
      <c r="A18" s="17" t="s">
        <v>35</v>
      </c>
      <c r="B18" s="17" t="s">
        <v>19</v>
      </c>
      <c r="C18" s="1" t="s">
        <v>170</v>
      </c>
      <c r="D18" s="1" t="s">
        <v>10</v>
      </c>
      <c r="E18" s="1" t="s">
        <v>170</v>
      </c>
      <c r="F18" s="1" t="s">
        <v>29</v>
      </c>
      <c r="G18" s="1" t="s">
        <v>170</v>
      </c>
      <c r="H18" s="1" t="s">
        <v>170</v>
      </c>
      <c r="I18" s="1">
        <v>2</v>
      </c>
      <c r="J18" s="1" t="s">
        <v>30</v>
      </c>
      <c r="K18" s="4" t="s">
        <v>47</v>
      </c>
    </row>
    <row r="19" spans="1:12" x14ac:dyDescent="0.25">
      <c r="A19" s="17" t="s">
        <v>35</v>
      </c>
      <c r="B19" s="17" t="s">
        <v>19</v>
      </c>
      <c r="C19" s="1" t="s">
        <v>170</v>
      </c>
      <c r="D19" s="1" t="s">
        <v>10</v>
      </c>
      <c r="E19" s="1" t="s">
        <v>170</v>
      </c>
      <c r="F19" s="1" t="s">
        <v>29</v>
      </c>
      <c r="G19" s="1" t="s">
        <v>170</v>
      </c>
      <c r="H19" s="1" t="s">
        <v>170</v>
      </c>
      <c r="I19" s="1">
        <v>5</v>
      </c>
      <c r="J19" s="1" t="s">
        <v>30</v>
      </c>
      <c r="K19" s="4" t="s">
        <v>47</v>
      </c>
    </row>
    <row r="20" spans="1:12" x14ac:dyDescent="0.25">
      <c r="A20" s="17" t="s">
        <v>35</v>
      </c>
      <c r="B20" s="17" t="s">
        <v>19</v>
      </c>
      <c r="C20" s="1" t="s">
        <v>19</v>
      </c>
      <c r="D20" s="1" t="s">
        <v>17</v>
      </c>
      <c r="E20" s="1">
        <v>6.5</v>
      </c>
      <c r="F20" s="1" t="s">
        <v>29</v>
      </c>
      <c r="G20" s="1" t="s">
        <v>170</v>
      </c>
      <c r="H20" s="1" t="s">
        <v>170</v>
      </c>
      <c r="I20" s="1">
        <v>13</v>
      </c>
      <c r="J20" s="1" t="s">
        <v>9</v>
      </c>
      <c r="K20" s="4" t="s">
        <v>78</v>
      </c>
    </row>
    <row r="21" spans="1:12" s="53" customFormat="1" x14ac:dyDescent="0.25">
      <c r="A21" s="51" t="s">
        <v>35</v>
      </c>
      <c r="B21" s="51" t="s">
        <v>19</v>
      </c>
      <c r="C21" s="52" t="s">
        <v>19</v>
      </c>
      <c r="D21" s="52" t="s">
        <v>17</v>
      </c>
      <c r="E21" s="52">
        <v>13</v>
      </c>
      <c r="F21" s="52" t="s">
        <v>29</v>
      </c>
      <c r="G21" s="52" t="s">
        <v>131</v>
      </c>
      <c r="H21" s="52" t="s">
        <v>45</v>
      </c>
      <c r="I21" s="52">
        <v>1</v>
      </c>
      <c r="J21" s="52" t="s">
        <v>21</v>
      </c>
      <c r="K21" s="50" t="s">
        <v>130</v>
      </c>
    </row>
    <row r="23" spans="1:12" x14ac:dyDescent="0.25">
      <c r="A23" s="17" t="s">
        <v>35</v>
      </c>
      <c r="B23" s="17" t="s">
        <v>39</v>
      </c>
      <c r="C23" s="1" t="s">
        <v>19</v>
      </c>
      <c r="D23" s="1" t="s">
        <v>170</v>
      </c>
      <c r="E23" s="1" t="s">
        <v>170</v>
      </c>
      <c r="F23" s="1" t="s">
        <v>29</v>
      </c>
      <c r="G23" s="1" t="s">
        <v>170</v>
      </c>
      <c r="H23" s="1" t="s">
        <v>170</v>
      </c>
      <c r="I23" s="1">
        <v>1</v>
      </c>
      <c r="J23" s="1" t="s">
        <v>21</v>
      </c>
      <c r="K23" s="4" t="s">
        <v>36</v>
      </c>
    </row>
    <row r="24" spans="1:12" x14ac:dyDescent="0.25">
      <c r="A24" s="17" t="s">
        <v>35</v>
      </c>
      <c r="B24" s="17" t="s">
        <v>39</v>
      </c>
      <c r="C24" s="1" t="s">
        <v>19</v>
      </c>
      <c r="D24" s="1" t="s">
        <v>17</v>
      </c>
      <c r="E24" s="1">
        <v>4</v>
      </c>
      <c r="F24" s="1" t="s">
        <v>29</v>
      </c>
      <c r="G24" s="1" t="s">
        <v>50</v>
      </c>
      <c r="H24" s="1" t="s">
        <v>170</v>
      </c>
      <c r="I24" s="1" t="s">
        <v>79</v>
      </c>
      <c r="J24" s="1" t="s">
        <v>20</v>
      </c>
      <c r="K24" s="4" t="s">
        <v>37</v>
      </c>
    </row>
    <row r="25" spans="1:12" s="53" customFormat="1" x14ac:dyDescent="0.25">
      <c r="A25" s="51" t="s">
        <v>35</v>
      </c>
      <c r="B25" s="51" t="s">
        <v>39</v>
      </c>
      <c r="C25" s="52" t="s">
        <v>19</v>
      </c>
      <c r="D25" s="52" t="s">
        <v>17</v>
      </c>
      <c r="E25" s="52">
        <v>10</v>
      </c>
      <c r="F25" s="52" t="s">
        <v>29</v>
      </c>
      <c r="G25" s="52" t="s">
        <v>131</v>
      </c>
      <c r="H25" s="52" t="s">
        <v>45</v>
      </c>
      <c r="I25" s="52">
        <v>2</v>
      </c>
      <c r="J25" s="52" t="s">
        <v>21</v>
      </c>
      <c r="K25" s="50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pane ySplit="1" topLeftCell="A32" activePane="bottomLeft" state="frozen"/>
      <selection pane="bottomLeft" sqref="A1:XFD1048576"/>
    </sheetView>
  </sheetViews>
  <sheetFormatPr baseColWidth="10" defaultRowHeight="12" x14ac:dyDescent="0.25"/>
  <cols>
    <col min="1" max="2" width="11.42578125" style="17"/>
    <col min="3" max="3" width="11.42578125" style="23"/>
    <col min="4" max="4" width="11.42578125" style="38"/>
    <col min="5" max="9" width="11.42578125" style="23"/>
    <col min="10" max="10" width="58.85546875" style="23" customWidth="1"/>
    <col min="11" max="11" width="45" style="23" customWidth="1"/>
    <col min="12" max="16384" width="11.42578125" style="23"/>
  </cols>
  <sheetData>
    <row r="1" spans="1:11" s="20" customFormat="1" ht="12.75" customHeigh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81</v>
      </c>
      <c r="H1" s="20" t="s">
        <v>80</v>
      </c>
      <c r="I1" s="20" t="s">
        <v>15</v>
      </c>
      <c r="J1" s="36" t="s">
        <v>74</v>
      </c>
      <c r="K1" s="36" t="s">
        <v>75</v>
      </c>
    </row>
    <row r="2" spans="1:11" x14ac:dyDescent="0.25">
      <c r="A2" s="17" t="s">
        <v>8</v>
      </c>
      <c r="B2" s="17" t="s">
        <v>15</v>
      </c>
      <c r="C2" s="1" t="s">
        <v>170</v>
      </c>
      <c r="D2" s="1" t="s">
        <v>10</v>
      </c>
      <c r="E2" s="1" t="s">
        <v>170</v>
      </c>
      <c r="F2" s="1" t="s">
        <v>11</v>
      </c>
      <c r="G2" s="1" t="s">
        <v>83</v>
      </c>
      <c r="H2" s="1">
        <v>58</v>
      </c>
      <c r="I2" s="1" t="s">
        <v>9</v>
      </c>
      <c r="J2" s="4" t="s">
        <v>12</v>
      </c>
    </row>
    <row r="3" spans="1:11" x14ac:dyDescent="0.25">
      <c r="A3" s="17" t="s">
        <v>8</v>
      </c>
      <c r="B3" s="17" t="s">
        <v>15</v>
      </c>
      <c r="C3" s="1" t="s">
        <v>170</v>
      </c>
      <c r="D3" s="1" t="s">
        <v>10</v>
      </c>
      <c r="E3" s="1" t="s">
        <v>170</v>
      </c>
      <c r="F3" s="1" t="s">
        <v>11</v>
      </c>
      <c r="G3" s="1" t="s">
        <v>84</v>
      </c>
      <c r="H3" s="1">
        <v>48</v>
      </c>
      <c r="I3" s="1" t="s">
        <v>9</v>
      </c>
      <c r="J3" s="4" t="s">
        <v>55</v>
      </c>
    </row>
    <row r="4" spans="1:11" x14ac:dyDescent="0.25">
      <c r="A4" s="17" t="s">
        <v>8</v>
      </c>
      <c r="B4" s="17" t="s">
        <v>15</v>
      </c>
      <c r="C4" s="1" t="s">
        <v>170</v>
      </c>
      <c r="D4" s="1" t="s">
        <v>10</v>
      </c>
      <c r="E4" s="1" t="s">
        <v>170</v>
      </c>
      <c r="F4" s="1" t="s">
        <v>11</v>
      </c>
      <c r="G4" s="1" t="s">
        <v>83</v>
      </c>
      <c r="H4" s="1">
        <v>60</v>
      </c>
      <c r="I4" s="1" t="s">
        <v>9</v>
      </c>
      <c r="J4" s="4" t="s">
        <v>82</v>
      </c>
    </row>
    <row r="5" spans="1:11" x14ac:dyDescent="0.25">
      <c r="A5" s="17" t="s">
        <v>8</v>
      </c>
      <c r="B5" s="17" t="s">
        <v>15</v>
      </c>
      <c r="C5" s="1" t="s">
        <v>170</v>
      </c>
      <c r="D5" s="1" t="s">
        <v>10</v>
      </c>
      <c r="E5" s="1" t="s">
        <v>170</v>
      </c>
      <c r="F5" s="1" t="s">
        <v>11</v>
      </c>
      <c r="G5" s="1" t="s">
        <v>83</v>
      </c>
      <c r="H5" s="1">
        <v>72</v>
      </c>
      <c r="I5" s="1" t="s">
        <v>9</v>
      </c>
      <c r="J5" s="4" t="s">
        <v>82</v>
      </c>
    </row>
    <row r="7" spans="1:11" x14ac:dyDescent="0.25">
      <c r="A7" s="17" t="s">
        <v>8</v>
      </c>
      <c r="B7" s="17" t="s">
        <v>19</v>
      </c>
      <c r="C7" s="1" t="s">
        <v>170</v>
      </c>
      <c r="D7" s="1" t="s">
        <v>10</v>
      </c>
      <c r="E7" s="1" t="s">
        <v>170</v>
      </c>
      <c r="F7" s="1" t="s">
        <v>11</v>
      </c>
      <c r="G7" s="1" t="s">
        <v>83</v>
      </c>
      <c r="H7" s="1">
        <v>55</v>
      </c>
      <c r="I7" s="1" t="s">
        <v>9</v>
      </c>
      <c r="J7" s="4" t="s">
        <v>12</v>
      </c>
    </row>
    <row r="8" spans="1:11" x14ac:dyDescent="0.25">
      <c r="A8" s="17" t="s">
        <v>8</v>
      </c>
      <c r="B8" s="17" t="s">
        <v>19</v>
      </c>
      <c r="C8" s="1" t="s">
        <v>170</v>
      </c>
      <c r="D8" s="1" t="s">
        <v>10</v>
      </c>
      <c r="E8" s="1" t="s">
        <v>170</v>
      </c>
      <c r="F8" s="1" t="s">
        <v>11</v>
      </c>
      <c r="G8" s="1" t="s">
        <v>170</v>
      </c>
      <c r="H8" s="1">
        <v>48</v>
      </c>
      <c r="I8" s="1" t="s">
        <v>9</v>
      </c>
      <c r="J8" s="4" t="s">
        <v>13</v>
      </c>
    </row>
    <row r="9" spans="1:11" x14ac:dyDescent="0.25">
      <c r="A9" s="17" t="s">
        <v>8</v>
      </c>
      <c r="B9" s="17" t="s">
        <v>19</v>
      </c>
      <c r="C9" s="1" t="s">
        <v>16</v>
      </c>
      <c r="D9" s="1" t="s">
        <v>10</v>
      </c>
      <c r="E9" s="1" t="s">
        <v>170</v>
      </c>
      <c r="F9" s="1" t="s">
        <v>11</v>
      </c>
      <c r="G9" s="1" t="s">
        <v>170</v>
      </c>
      <c r="H9" s="1">
        <v>48</v>
      </c>
      <c r="I9" s="1" t="s">
        <v>9</v>
      </c>
      <c r="J9" s="4" t="s">
        <v>61</v>
      </c>
    </row>
    <row r="10" spans="1:11" x14ac:dyDescent="0.25">
      <c r="A10" s="17" t="s">
        <v>8</v>
      </c>
      <c r="B10" s="17" t="s">
        <v>19</v>
      </c>
      <c r="C10" s="1" t="s">
        <v>16</v>
      </c>
      <c r="D10" s="1" t="s">
        <v>10</v>
      </c>
      <c r="E10" s="1" t="s">
        <v>170</v>
      </c>
      <c r="F10" s="1" t="s">
        <v>11</v>
      </c>
      <c r="G10" s="1" t="s">
        <v>170</v>
      </c>
      <c r="H10" s="1">
        <v>48</v>
      </c>
      <c r="I10" s="1" t="s">
        <v>9</v>
      </c>
      <c r="J10" s="4" t="s">
        <v>62</v>
      </c>
    </row>
    <row r="11" spans="1:11" x14ac:dyDescent="0.25">
      <c r="A11" s="17" t="s">
        <v>8</v>
      </c>
      <c r="B11" s="17" t="s">
        <v>19</v>
      </c>
      <c r="C11" s="1" t="s">
        <v>16</v>
      </c>
      <c r="D11" s="1" t="s">
        <v>17</v>
      </c>
      <c r="E11" s="1">
        <v>1</v>
      </c>
      <c r="F11" s="1" t="s">
        <v>11</v>
      </c>
      <c r="G11" s="1" t="s">
        <v>83</v>
      </c>
      <c r="H11" s="1">
        <v>58</v>
      </c>
      <c r="I11" s="1" t="s">
        <v>20</v>
      </c>
      <c r="J11" s="4" t="s">
        <v>25</v>
      </c>
    </row>
    <row r="12" spans="1:11" x14ac:dyDescent="0.25">
      <c r="A12" s="17" t="s">
        <v>8</v>
      </c>
      <c r="B12" s="17" t="s">
        <v>19</v>
      </c>
      <c r="C12" s="1" t="s">
        <v>16</v>
      </c>
      <c r="D12" s="1" t="s">
        <v>17</v>
      </c>
      <c r="E12" s="1">
        <v>4.3</v>
      </c>
      <c r="F12" s="1" t="s">
        <v>11</v>
      </c>
      <c r="G12" s="1" t="s">
        <v>83</v>
      </c>
      <c r="H12" s="1">
        <v>50</v>
      </c>
      <c r="I12" s="1" t="s">
        <v>9</v>
      </c>
      <c r="J12" s="4" t="s">
        <v>24</v>
      </c>
    </row>
    <row r="13" spans="1:11" s="85" customFormat="1" x14ac:dyDescent="0.25">
      <c r="A13" s="82" t="s">
        <v>8</v>
      </c>
      <c r="B13" s="82" t="s">
        <v>19</v>
      </c>
      <c r="C13" s="83" t="s">
        <v>16</v>
      </c>
      <c r="D13" s="83" t="s">
        <v>234</v>
      </c>
      <c r="E13" s="83" t="s">
        <v>170</v>
      </c>
      <c r="F13" s="83" t="s">
        <v>170</v>
      </c>
      <c r="G13" s="83" t="s">
        <v>83</v>
      </c>
      <c r="H13" s="83">
        <v>49</v>
      </c>
      <c r="I13" s="83" t="s">
        <v>236</v>
      </c>
      <c r="J13" s="84" t="s">
        <v>232</v>
      </c>
    </row>
    <row r="14" spans="1:11" x14ac:dyDescent="0.25">
      <c r="A14" s="17" t="s">
        <v>8</v>
      </c>
      <c r="B14" s="17" t="s">
        <v>19</v>
      </c>
      <c r="C14" s="1" t="s">
        <v>18</v>
      </c>
      <c r="D14" s="1" t="s">
        <v>10</v>
      </c>
      <c r="E14" s="1" t="s">
        <v>170</v>
      </c>
      <c r="F14" s="1" t="s">
        <v>11</v>
      </c>
      <c r="G14" s="1" t="s">
        <v>83</v>
      </c>
      <c r="H14" s="1">
        <v>44</v>
      </c>
      <c r="I14" s="1" t="s">
        <v>20</v>
      </c>
      <c r="J14" s="4" t="s">
        <v>85</v>
      </c>
      <c r="K14" s="23" t="s">
        <v>87</v>
      </c>
    </row>
    <row r="15" spans="1:11" x14ac:dyDescent="0.25">
      <c r="A15" s="17" t="s">
        <v>8</v>
      </c>
      <c r="B15" s="17" t="s">
        <v>19</v>
      </c>
      <c r="C15" s="1" t="s">
        <v>18</v>
      </c>
      <c r="D15" s="1" t="s">
        <v>10</v>
      </c>
      <c r="E15" s="1" t="s">
        <v>170</v>
      </c>
      <c r="F15" s="1" t="s">
        <v>11</v>
      </c>
      <c r="G15" s="1" t="s">
        <v>83</v>
      </c>
      <c r="H15" s="1">
        <v>58</v>
      </c>
      <c r="I15" s="1" t="s">
        <v>20</v>
      </c>
      <c r="J15" s="4" t="s">
        <v>85</v>
      </c>
      <c r="K15" s="23" t="s">
        <v>86</v>
      </c>
    </row>
    <row r="16" spans="1:11" x14ac:dyDescent="0.25">
      <c r="A16" s="17" t="s">
        <v>8</v>
      </c>
      <c r="B16" s="17" t="s">
        <v>19</v>
      </c>
      <c r="C16" s="1" t="s">
        <v>19</v>
      </c>
      <c r="D16" s="1" t="s">
        <v>17</v>
      </c>
      <c r="E16" s="1">
        <v>1</v>
      </c>
      <c r="F16" s="1" t="s">
        <v>11</v>
      </c>
      <c r="G16" s="1" t="s">
        <v>83</v>
      </c>
      <c r="H16" s="1">
        <v>49</v>
      </c>
      <c r="I16" s="1" t="s">
        <v>20</v>
      </c>
      <c r="J16" s="4" t="s">
        <v>25</v>
      </c>
    </row>
    <row r="17" spans="1:11" x14ac:dyDescent="0.25">
      <c r="A17" s="17" t="s">
        <v>8</v>
      </c>
      <c r="B17" s="17" t="s">
        <v>19</v>
      </c>
      <c r="C17" s="1" t="s">
        <v>19</v>
      </c>
      <c r="D17" s="1" t="s">
        <v>17</v>
      </c>
      <c r="E17" s="1">
        <v>6.5</v>
      </c>
      <c r="F17" s="1" t="s">
        <v>11</v>
      </c>
      <c r="G17" s="1" t="s">
        <v>83</v>
      </c>
      <c r="H17" s="1">
        <v>50</v>
      </c>
      <c r="I17" s="1" t="s">
        <v>9</v>
      </c>
      <c r="J17" s="4" t="s">
        <v>66</v>
      </c>
    </row>
    <row r="18" spans="1:11" s="85" customFormat="1" x14ac:dyDescent="0.25">
      <c r="A18" s="82" t="s">
        <v>8</v>
      </c>
      <c r="B18" s="82" t="s">
        <v>19</v>
      </c>
      <c r="C18" s="83" t="s">
        <v>19</v>
      </c>
      <c r="D18" s="83" t="s">
        <v>234</v>
      </c>
      <c r="E18" s="83" t="s">
        <v>170</v>
      </c>
      <c r="F18" s="83" t="s">
        <v>170</v>
      </c>
      <c r="G18" s="83" t="s">
        <v>83</v>
      </c>
      <c r="H18" s="83">
        <v>47</v>
      </c>
      <c r="I18" s="83" t="s">
        <v>236</v>
      </c>
      <c r="J18" s="84" t="s">
        <v>232</v>
      </c>
    </row>
    <row r="20" spans="1:11" x14ac:dyDescent="0.25">
      <c r="A20" s="17" t="s">
        <v>8</v>
      </c>
      <c r="B20" s="17" t="s">
        <v>39</v>
      </c>
      <c r="C20" s="1" t="s">
        <v>170</v>
      </c>
      <c r="D20" s="1" t="s">
        <v>10</v>
      </c>
      <c r="E20" s="1" t="s">
        <v>170</v>
      </c>
      <c r="F20" s="1" t="s">
        <v>11</v>
      </c>
      <c r="G20" s="1" t="s">
        <v>83</v>
      </c>
      <c r="H20" s="1">
        <v>64</v>
      </c>
      <c r="I20" s="1" t="s">
        <v>9</v>
      </c>
      <c r="J20" s="4" t="s">
        <v>12</v>
      </c>
    </row>
    <row r="21" spans="1:11" s="85" customFormat="1" x14ac:dyDescent="0.25">
      <c r="A21" s="82" t="s">
        <v>8</v>
      </c>
      <c r="B21" s="82" t="s">
        <v>39</v>
      </c>
      <c r="C21" s="83" t="s">
        <v>19</v>
      </c>
      <c r="D21" s="83" t="s">
        <v>234</v>
      </c>
      <c r="E21" s="83" t="s">
        <v>170</v>
      </c>
      <c r="F21" s="83" t="s">
        <v>170</v>
      </c>
      <c r="G21" s="83" t="s">
        <v>83</v>
      </c>
      <c r="H21" s="83">
        <v>47</v>
      </c>
      <c r="I21" s="83" t="s">
        <v>236</v>
      </c>
      <c r="J21" s="84" t="s">
        <v>232</v>
      </c>
    </row>
    <row r="23" spans="1:11" s="25" customFormat="1" x14ac:dyDescent="0.25">
      <c r="A23" s="18"/>
      <c r="B23" s="18"/>
      <c r="D23" s="37"/>
    </row>
    <row r="24" spans="1:11" x14ac:dyDescent="0.25">
      <c r="A24" s="17" t="s">
        <v>7</v>
      </c>
      <c r="B24" s="17" t="s">
        <v>19</v>
      </c>
      <c r="C24" s="1" t="s">
        <v>170</v>
      </c>
      <c r="D24" s="1" t="s">
        <v>10</v>
      </c>
      <c r="E24" s="1" t="s">
        <v>170</v>
      </c>
      <c r="F24" s="1" t="s">
        <v>29</v>
      </c>
      <c r="G24" s="1" t="s">
        <v>170</v>
      </c>
      <c r="H24" s="1">
        <v>14</v>
      </c>
      <c r="I24" s="1" t="s">
        <v>30</v>
      </c>
      <c r="J24" s="4" t="s">
        <v>47</v>
      </c>
    </row>
    <row r="25" spans="1:11" x14ac:dyDescent="0.25">
      <c r="A25" s="17" t="s">
        <v>7</v>
      </c>
      <c r="B25" s="17" t="s">
        <v>19</v>
      </c>
      <c r="C25" s="1" t="s">
        <v>170</v>
      </c>
      <c r="D25" s="1" t="s">
        <v>10</v>
      </c>
      <c r="E25" s="1" t="s">
        <v>170</v>
      </c>
      <c r="F25" s="1" t="s">
        <v>29</v>
      </c>
      <c r="G25" s="1" t="s">
        <v>170</v>
      </c>
      <c r="H25" s="1">
        <v>17</v>
      </c>
      <c r="I25" s="1" t="s">
        <v>30</v>
      </c>
      <c r="J25" s="4" t="s">
        <v>47</v>
      </c>
    </row>
    <row r="26" spans="1:11" x14ac:dyDescent="0.25">
      <c r="C26" s="1"/>
      <c r="D26" s="1"/>
      <c r="E26" s="1"/>
      <c r="F26" s="1"/>
      <c r="G26" s="1"/>
      <c r="H26" s="1"/>
      <c r="I26" s="1"/>
      <c r="J26" s="4"/>
    </row>
    <row r="27" spans="1:11" s="85" customFormat="1" x14ac:dyDescent="0.25">
      <c r="A27" s="82" t="s">
        <v>7</v>
      </c>
      <c r="B27" s="82" t="s">
        <v>19</v>
      </c>
      <c r="C27" s="83" t="s">
        <v>16</v>
      </c>
      <c r="D27" s="83" t="s">
        <v>234</v>
      </c>
      <c r="E27" s="83" t="s">
        <v>170</v>
      </c>
      <c r="F27" s="83" t="s">
        <v>170</v>
      </c>
      <c r="G27" s="83" t="s">
        <v>83</v>
      </c>
      <c r="H27" s="83">
        <v>16</v>
      </c>
      <c r="I27" s="83" t="s">
        <v>236</v>
      </c>
      <c r="J27" s="84" t="s">
        <v>232</v>
      </c>
    </row>
    <row r="28" spans="1:11" x14ac:dyDescent="0.25">
      <c r="A28" s="17" t="s">
        <v>7</v>
      </c>
      <c r="B28" s="17" t="s">
        <v>19</v>
      </c>
      <c r="C28" s="1" t="s">
        <v>18</v>
      </c>
      <c r="D28" s="1" t="s">
        <v>17</v>
      </c>
      <c r="E28" s="1">
        <v>1</v>
      </c>
      <c r="F28" s="1" t="s">
        <v>29</v>
      </c>
      <c r="G28" s="1" t="s">
        <v>83</v>
      </c>
      <c r="H28" s="1">
        <v>17</v>
      </c>
      <c r="I28" s="1" t="s">
        <v>20</v>
      </c>
      <c r="J28" s="4" t="s">
        <v>25</v>
      </c>
    </row>
    <row r="29" spans="1:11" x14ac:dyDescent="0.25">
      <c r="A29" s="17" t="s">
        <v>7</v>
      </c>
      <c r="B29" s="17" t="s">
        <v>19</v>
      </c>
      <c r="C29" s="1" t="s">
        <v>19</v>
      </c>
      <c r="D29" s="1" t="s">
        <v>17</v>
      </c>
      <c r="E29" s="1">
        <v>4</v>
      </c>
      <c r="F29" s="1" t="s">
        <v>29</v>
      </c>
      <c r="G29" s="1" t="s">
        <v>83</v>
      </c>
      <c r="H29" s="1">
        <v>16</v>
      </c>
      <c r="I29" s="1" t="s">
        <v>21</v>
      </c>
      <c r="J29" s="4" t="s">
        <v>53</v>
      </c>
    </row>
    <row r="30" spans="1:11" x14ac:dyDescent="0.25">
      <c r="A30" s="17" t="s">
        <v>7</v>
      </c>
      <c r="B30" s="17" t="s">
        <v>19</v>
      </c>
      <c r="C30" s="1" t="s">
        <v>19</v>
      </c>
      <c r="D30" s="1" t="s">
        <v>17</v>
      </c>
      <c r="E30" s="1">
        <v>6.5</v>
      </c>
      <c r="F30" s="1" t="s">
        <v>29</v>
      </c>
      <c r="G30" s="1" t="s">
        <v>83</v>
      </c>
      <c r="H30" s="1">
        <v>16</v>
      </c>
      <c r="I30" s="1" t="s">
        <v>9</v>
      </c>
      <c r="J30" s="4" t="s">
        <v>28</v>
      </c>
    </row>
    <row r="31" spans="1:11" s="53" customFormat="1" x14ac:dyDescent="0.2">
      <c r="A31" s="55" t="s">
        <v>7</v>
      </c>
      <c r="B31" s="55" t="s">
        <v>19</v>
      </c>
      <c r="C31" s="56" t="s">
        <v>19</v>
      </c>
      <c r="D31" s="56" t="s">
        <v>17</v>
      </c>
      <c r="E31" s="56">
        <v>11</v>
      </c>
      <c r="F31" s="56" t="s">
        <v>29</v>
      </c>
      <c r="G31" s="56" t="s">
        <v>83</v>
      </c>
      <c r="H31" s="56">
        <v>20</v>
      </c>
      <c r="I31" s="56" t="s">
        <v>21</v>
      </c>
      <c r="J31" s="53" t="s">
        <v>111</v>
      </c>
    </row>
    <row r="32" spans="1:11" s="53" customFormat="1" x14ac:dyDescent="0.2">
      <c r="A32" s="55" t="s">
        <v>7</v>
      </c>
      <c r="B32" s="55" t="s">
        <v>19</v>
      </c>
      <c r="C32" s="56" t="s">
        <v>19</v>
      </c>
      <c r="D32" s="56" t="s">
        <v>17</v>
      </c>
      <c r="E32" s="56">
        <v>11</v>
      </c>
      <c r="F32" s="56" t="s">
        <v>29</v>
      </c>
      <c r="G32" s="56" t="s">
        <v>112</v>
      </c>
      <c r="H32" s="56">
        <v>11</v>
      </c>
      <c r="I32" s="56" t="s">
        <v>21</v>
      </c>
      <c r="J32" s="53" t="s">
        <v>111</v>
      </c>
      <c r="K32" s="53" t="s">
        <v>113</v>
      </c>
    </row>
    <row r="33" spans="1:11" s="85" customFormat="1" x14ac:dyDescent="0.25">
      <c r="A33" s="82" t="s">
        <v>7</v>
      </c>
      <c r="B33" s="82" t="s">
        <v>19</v>
      </c>
      <c r="C33" s="83" t="s">
        <v>19</v>
      </c>
      <c r="D33" s="83" t="s">
        <v>234</v>
      </c>
      <c r="E33" s="83" t="s">
        <v>170</v>
      </c>
      <c r="F33" s="83" t="s">
        <v>170</v>
      </c>
      <c r="G33" s="83" t="s">
        <v>83</v>
      </c>
      <c r="H33" s="83">
        <v>17</v>
      </c>
      <c r="I33" s="83" t="s">
        <v>236</v>
      </c>
      <c r="J33" s="84" t="s">
        <v>232</v>
      </c>
    </row>
    <row r="35" spans="1:11" x14ac:dyDescent="0.25">
      <c r="A35" s="17" t="s">
        <v>7</v>
      </c>
      <c r="B35" s="17" t="s">
        <v>39</v>
      </c>
      <c r="C35" s="1" t="s">
        <v>19</v>
      </c>
      <c r="D35" s="1" t="s">
        <v>10</v>
      </c>
      <c r="E35" s="1" t="s">
        <v>170</v>
      </c>
      <c r="F35" s="1" t="s">
        <v>29</v>
      </c>
      <c r="G35" s="1" t="s">
        <v>83</v>
      </c>
      <c r="H35" s="1">
        <v>14</v>
      </c>
      <c r="I35" s="1" t="s">
        <v>20</v>
      </c>
      <c r="J35" s="3" t="s">
        <v>109</v>
      </c>
    </row>
    <row r="36" spans="1:11" x14ac:dyDescent="0.25">
      <c r="A36" s="17" t="s">
        <v>7</v>
      </c>
      <c r="B36" s="17" t="s">
        <v>39</v>
      </c>
      <c r="C36" s="1" t="s">
        <v>19</v>
      </c>
      <c r="D36" s="1" t="s">
        <v>10</v>
      </c>
      <c r="E36" s="1" t="s">
        <v>170</v>
      </c>
      <c r="F36" s="1" t="s">
        <v>49</v>
      </c>
      <c r="G36" s="1" t="s">
        <v>83</v>
      </c>
      <c r="H36" s="1">
        <v>14</v>
      </c>
      <c r="I36" s="1" t="s">
        <v>20</v>
      </c>
      <c r="J36" s="3" t="s">
        <v>109</v>
      </c>
    </row>
    <row r="37" spans="1:11" x14ac:dyDescent="0.25">
      <c r="A37" s="17" t="s">
        <v>7</v>
      </c>
      <c r="B37" s="17" t="s">
        <v>39</v>
      </c>
      <c r="C37" s="1" t="s">
        <v>19</v>
      </c>
      <c r="D37" s="1" t="s">
        <v>17</v>
      </c>
      <c r="E37" s="1">
        <v>3</v>
      </c>
      <c r="F37" s="1" t="s">
        <v>49</v>
      </c>
      <c r="G37" s="1" t="s">
        <v>83</v>
      </c>
      <c r="H37" s="1">
        <v>14</v>
      </c>
      <c r="I37" s="1" t="s">
        <v>20</v>
      </c>
      <c r="J37" s="4" t="s">
        <v>51</v>
      </c>
    </row>
    <row r="38" spans="1:11" s="53" customFormat="1" x14ac:dyDescent="0.2">
      <c r="A38" s="55" t="s">
        <v>7</v>
      </c>
      <c r="B38" s="55" t="s">
        <v>39</v>
      </c>
      <c r="C38" s="56" t="s">
        <v>19</v>
      </c>
      <c r="D38" s="56" t="s">
        <v>17</v>
      </c>
      <c r="E38" s="56">
        <v>9</v>
      </c>
      <c r="F38" s="56" t="s">
        <v>29</v>
      </c>
      <c r="G38" s="56" t="s">
        <v>83</v>
      </c>
      <c r="H38" s="56">
        <v>16</v>
      </c>
      <c r="I38" s="56" t="s">
        <v>21</v>
      </c>
      <c r="J38" s="53" t="s">
        <v>111</v>
      </c>
    </row>
    <row r="39" spans="1:11" s="53" customFormat="1" x14ac:dyDescent="0.2">
      <c r="A39" s="55" t="s">
        <v>7</v>
      </c>
      <c r="B39" s="55" t="s">
        <v>39</v>
      </c>
      <c r="C39" s="56" t="s">
        <v>19</v>
      </c>
      <c r="D39" s="56" t="s">
        <v>17</v>
      </c>
      <c r="E39" s="56">
        <v>9</v>
      </c>
      <c r="F39" s="56" t="s">
        <v>29</v>
      </c>
      <c r="G39" s="56" t="s">
        <v>112</v>
      </c>
      <c r="H39" s="56">
        <v>9</v>
      </c>
      <c r="I39" s="56" t="s">
        <v>21</v>
      </c>
      <c r="J39" s="53" t="s">
        <v>111</v>
      </c>
      <c r="K39" s="53" t="s">
        <v>113</v>
      </c>
    </row>
    <row r="40" spans="1:11" s="85" customFormat="1" x14ac:dyDescent="0.25">
      <c r="A40" s="82" t="s">
        <v>7</v>
      </c>
      <c r="B40" s="82" t="s">
        <v>39</v>
      </c>
      <c r="C40" s="83" t="s">
        <v>19</v>
      </c>
      <c r="D40" s="83" t="s">
        <v>234</v>
      </c>
      <c r="E40" s="83" t="s">
        <v>170</v>
      </c>
      <c r="F40" s="83" t="s">
        <v>170</v>
      </c>
      <c r="G40" s="83" t="s">
        <v>83</v>
      </c>
      <c r="H40" s="83">
        <v>18</v>
      </c>
      <c r="I40" s="83" t="s">
        <v>236</v>
      </c>
      <c r="J40" s="84" t="s">
        <v>232</v>
      </c>
    </row>
    <row r="45" spans="1:11" s="25" customFormat="1" x14ac:dyDescent="0.25">
      <c r="A45" s="18"/>
      <c r="B45" s="18"/>
      <c r="D45" s="37"/>
    </row>
    <row r="46" spans="1:11" x14ac:dyDescent="0.25">
      <c r="A46" s="17" t="s">
        <v>35</v>
      </c>
      <c r="B46" s="17" t="s">
        <v>19</v>
      </c>
      <c r="C46" s="1" t="s">
        <v>170</v>
      </c>
      <c r="D46" s="1" t="s">
        <v>10</v>
      </c>
      <c r="E46" s="1" t="s">
        <v>170</v>
      </c>
      <c r="F46" s="1" t="s">
        <v>29</v>
      </c>
      <c r="G46" s="1" t="s">
        <v>170</v>
      </c>
      <c r="H46" s="1">
        <v>13</v>
      </c>
      <c r="I46" s="1" t="s">
        <v>30</v>
      </c>
      <c r="J46" s="4" t="s">
        <v>47</v>
      </c>
    </row>
    <row r="47" spans="1:11" x14ac:dyDescent="0.25">
      <c r="A47" s="17" t="s">
        <v>35</v>
      </c>
      <c r="B47" s="17" t="s">
        <v>19</v>
      </c>
      <c r="C47" s="1" t="s">
        <v>170</v>
      </c>
      <c r="D47" s="1" t="s">
        <v>10</v>
      </c>
      <c r="E47" s="1" t="s">
        <v>170</v>
      </c>
      <c r="F47" s="1" t="s">
        <v>29</v>
      </c>
      <c r="G47" s="1" t="s">
        <v>170</v>
      </c>
      <c r="H47" s="1">
        <v>15</v>
      </c>
      <c r="I47" s="1" t="s">
        <v>30</v>
      </c>
      <c r="J47" s="4" t="s">
        <v>47</v>
      </c>
    </row>
    <row r="48" spans="1:11" s="85" customFormat="1" x14ac:dyDescent="0.25">
      <c r="A48" s="82" t="s">
        <v>35</v>
      </c>
      <c r="B48" s="82" t="s">
        <v>19</v>
      </c>
      <c r="C48" s="83" t="s">
        <v>16</v>
      </c>
      <c r="D48" s="83" t="s">
        <v>234</v>
      </c>
      <c r="E48" s="83" t="s">
        <v>170</v>
      </c>
      <c r="F48" s="83" t="s">
        <v>170</v>
      </c>
      <c r="G48" s="83" t="s">
        <v>83</v>
      </c>
      <c r="H48" s="83">
        <v>19</v>
      </c>
      <c r="I48" s="83" t="s">
        <v>236</v>
      </c>
      <c r="J48" s="84" t="s">
        <v>232</v>
      </c>
    </row>
    <row r="49" spans="1:11" x14ac:dyDescent="0.25">
      <c r="A49" s="17" t="s">
        <v>35</v>
      </c>
      <c r="B49" s="17" t="s">
        <v>19</v>
      </c>
      <c r="C49" s="1" t="s">
        <v>18</v>
      </c>
      <c r="D49" s="1" t="s">
        <v>17</v>
      </c>
      <c r="E49" s="1">
        <v>1</v>
      </c>
      <c r="F49" s="1" t="s">
        <v>29</v>
      </c>
      <c r="G49" s="1" t="s">
        <v>83</v>
      </c>
      <c r="H49" s="1">
        <v>17</v>
      </c>
      <c r="I49" s="1" t="s">
        <v>20</v>
      </c>
      <c r="J49" s="4" t="s">
        <v>25</v>
      </c>
    </row>
    <row r="50" spans="1:11" s="53" customFormat="1" x14ac:dyDescent="0.2">
      <c r="A50" s="55" t="s">
        <v>35</v>
      </c>
      <c r="B50" s="55" t="s">
        <v>19</v>
      </c>
      <c r="C50" s="56" t="s">
        <v>19</v>
      </c>
      <c r="D50" s="56" t="s">
        <v>17</v>
      </c>
      <c r="E50" s="56">
        <v>11</v>
      </c>
      <c r="F50" s="56" t="s">
        <v>29</v>
      </c>
      <c r="G50" s="56" t="s">
        <v>83</v>
      </c>
      <c r="H50" s="56">
        <v>20</v>
      </c>
      <c r="I50" s="56" t="s">
        <v>21</v>
      </c>
      <c r="J50" s="53" t="s">
        <v>111</v>
      </c>
    </row>
    <row r="51" spans="1:11" s="53" customFormat="1" x14ac:dyDescent="0.2">
      <c r="A51" s="55" t="s">
        <v>35</v>
      </c>
      <c r="B51" s="55" t="s">
        <v>19</v>
      </c>
      <c r="C51" s="56" t="s">
        <v>19</v>
      </c>
      <c r="D51" s="56" t="s">
        <v>17</v>
      </c>
      <c r="E51" s="56">
        <v>11</v>
      </c>
      <c r="F51" s="56" t="s">
        <v>29</v>
      </c>
      <c r="G51" s="56" t="s">
        <v>112</v>
      </c>
      <c r="H51" s="56">
        <v>13</v>
      </c>
      <c r="I51" s="56" t="s">
        <v>21</v>
      </c>
      <c r="J51" s="53" t="s">
        <v>111</v>
      </c>
      <c r="K51" s="53" t="s">
        <v>113</v>
      </c>
    </row>
    <row r="52" spans="1:11" s="80" customFormat="1" x14ac:dyDescent="0.25">
      <c r="A52" s="77" t="s">
        <v>35</v>
      </c>
      <c r="B52" s="77" t="s">
        <v>19</v>
      </c>
      <c r="C52" s="78" t="s">
        <v>19</v>
      </c>
      <c r="D52" s="78" t="s">
        <v>17</v>
      </c>
      <c r="E52" s="78">
        <v>6.5</v>
      </c>
      <c r="F52" s="78" t="s">
        <v>29</v>
      </c>
      <c r="G52" s="78" t="s">
        <v>83</v>
      </c>
      <c r="H52" s="78">
        <v>16</v>
      </c>
      <c r="I52" s="78" t="s">
        <v>9</v>
      </c>
      <c r="J52" s="79" t="s">
        <v>28</v>
      </c>
    </row>
    <row r="53" spans="1:11" s="85" customFormat="1" x14ac:dyDescent="0.25">
      <c r="A53" s="82" t="s">
        <v>35</v>
      </c>
      <c r="B53" s="82" t="s">
        <v>19</v>
      </c>
      <c r="C53" s="83" t="s">
        <v>19</v>
      </c>
      <c r="D53" s="83" t="s">
        <v>234</v>
      </c>
      <c r="E53" s="83" t="s">
        <v>170</v>
      </c>
      <c r="F53" s="83" t="s">
        <v>170</v>
      </c>
      <c r="G53" s="83" t="s">
        <v>83</v>
      </c>
      <c r="H53" s="83">
        <v>19</v>
      </c>
      <c r="I53" s="83" t="s">
        <v>236</v>
      </c>
      <c r="J53" s="84" t="s">
        <v>232</v>
      </c>
    </row>
    <row r="54" spans="1:11" s="85" customFormat="1" x14ac:dyDescent="0.25">
      <c r="A54" s="82"/>
      <c r="B54" s="82"/>
      <c r="C54" s="83"/>
      <c r="D54" s="83"/>
      <c r="E54" s="83"/>
      <c r="F54" s="83"/>
      <c r="G54" s="83"/>
      <c r="H54" s="83"/>
      <c r="I54" s="83"/>
      <c r="J54" s="84"/>
    </row>
    <row r="55" spans="1:11" x14ac:dyDescent="0.25">
      <c r="A55" s="17" t="s">
        <v>35</v>
      </c>
      <c r="B55" s="17" t="s">
        <v>39</v>
      </c>
      <c r="C55" s="1" t="s">
        <v>19</v>
      </c>
      <c r="D55" s="1" t="s">
        <v>17</v>
      </c>
      <c r="E55" s="1">
        <v>4</v>
      </c>
      <c r="F55" s="1" t="s">
        <v>29</v>
      </c>
      <c r="G55" s="1" t="s">
        <v>83</v>
      </c>
      <c r="H55" s="1">
        <v>16</v>
      </c>
      <c r="I55" s="1" t="s">
        <v>20</v>
      </c>
      <c r="J55" s="4" t="s">
        <v>37</v>
      </c>
    </row>
    <row r="56" spans="1:11" s="53" customFormat="1" x14ac:dyDescent="0.2">
      <c r="A56" s="55" t="s">
        <v>35</v>
      </c>
      <c r="B56" s="55" t="s">
        <v>39</v>
      </c>
      <c r="C56" s="56" t="s">
        <v>19</v>
      </c>
      <c r="D56" s="56" t="s">
        <v>17</v>
      </c>
      <c r="E56" s="56">
        <v>9</v>
      </c>
      <c r="F56" s="56" t="s">
        <v>29</v>
      </c>
      <c r="G56" s="56" t="s">
        <v>83</v>
      </c>
      <c r="H56" s="56">
        <v>18</v>
      </c>
      <c r="I56" s="56" t="s">
        <v>21</v>
      </c>
      <c r="J56" s="53" t="s">
        <v>111</v>
      </c>
    </row>
    <row r="57" spans="1:11" s="53" customFormat="1" x14ac:dyDescent="0.2">
      <c r="A57" s="55" t="s">
        <v>35</v>
      </c>
      <c r="B57" s="55" t="s">
        <v>39</v>
      </c>
      <c r="C57" s="56" t="s">
        <v>19</v>
      </c>
      <c r="D57" s="56" t="s">
        <v>17</v>
      </c>
      <c r="E57" s="56">
        <v>9</v>
      </c>
      <c r="F57" s="56" t="s">
        <v>29</v>
      </c>
      <c r="G57" s="56" t="s">
        <v>112</v>
      </c>
      <c r="H57" s="56">
        <v>12</v>
      </c>
      <c r="I57" s="56" t="s">
        <v>21</v>
      </c>
      <c r="J57" s="53" t="s">
        <v>111</v>
      </c>
      <c r="K57" s="53" t="s">
        <v>113</v>
      </c>
    </row>
    <row r="58" spans="1:11" s="85" customFormat="1" x14ac:dyDescent="0.25">
      <c r="A58" s="82" t="s">
        <v>35</v>
      </c>
      <c r="B58" s="82" t="s">
        <v>39</v>
      </c>
      <c r="C58" s="83" t="s">
        <v>19</v>
      </c>
      <c r="D58" s="83" t="s">
        <v>234</v>
      </c>
      <c r="E58" s="83" t="s">
        <v>170</v>
      </c>
      <c r="F58" s="83" t="s">
        <v>170</v>
      </c>
      <c r="G58" s="83" t="s">
        <v>83</v>
      </c>
      <c r="H58" s="83">
        <v>17</v>
      </c>
      <c r="I58" s="83" t="s">
        <v>236</v>
      </c>
      <c r="J58" s="84" t="s">
        <v>232</v>
      </c>
    </row>
  </sheetData>
  <pageMargins left="0.7" right="0.7" top="0.75" bottom="0.75" header="0.3" footer="0.3"/>
  <pageSetup paperSize="9" scale="4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Normal="100" workbookViewId="0">
      <pane ySplit="1" topLeftCell="A35" activePane="bottomLeft" state="frozen"/>
      <selection pane="bottomLeft" activeCell="D1" sqref="D1"/>
    </sheetView>
  </sheetViews>
  <sheetFormatPr baseColWidth="10" defaultRowHeight="12" x14ac:dyDescent="0.25"/>
  <cols>
    <col min="1" max="1" width="8.7109375" style="17" customWidth="1"/>
    <col min="2" max="2" width="9.28515625" style="17" customWidth="1"/>
    <col min="3" max="8" width="11.42578125" style="23"/>
    <col min="9" max="9" width="11.42578125" style="38"/>
    <col min="10" max="10" width="16.28515625" style="23" customWidth="1"/>
    <col min="11" max="11" width="65.140625" style="22" customWidth="1"/>
    <col min="12" max="12" width="51.140625" style="23" customWidth="1"/>
    <col min="13" max="16384" width="11.42578125" style="23"/>
  </cols>
  <sheetData>
    <row r="1" spans="1:12" s="20" customFormat="1" ht="12.75" customHeigh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20" t="s">
        <v>44</v>
      </c>
      <c r="J1" s="20" t="s">
        <v>15</v>
      </c>
      <c r="K1" s="21" t="s">
        <v>74</v>
      </c>
      <c r="L1" s="36" t="s">
        <v>75</v>
      </c>
    </row>
    <row r="2" spans="1:12" x14ac:dyDescent="0.25">
      <c r="A2" s="17" t="s">
        <v>8</v>
      </c>
      <c r="B2" s="17" t="s">
        <v>15</v>
      </c>
      <c r="C2" s="1" t="s">
        <v>170</v>
      </c>
      <c r="D2" s="1" t="s">
        <v>10</v>
      </c>
      <c r="E2" s="1" t="s">
        <v>170</v>
      </c>
      <c r="F2" s="1" t="s">
        <v>11</v>
      </c>
      <c r="G2" s="1" t="s">
        <v>170</v>
      </c>
      <c r="H2" s="1" t="s">
        <v>170</v>
      </c>
      <c r="I2" s="1">
        <v>66</v>
      </c>
      <c r="J2" s="1" t="s">
        <v>9</v>
      </c>
      <c r="K2" s="3" t="s">
        <v>55</v>
      </c>
    </row>
    <row r="3" spans="1:12" x14ac:dyDescent="0.25">
      <c r="A3" s="17" t="s">
        <v>8</v>
      </c>
      <c r="B3" s="17" t="s">
        <v>15</v>
      </c>
      <c r="C3" s="1" t="s">
        <v>170</v>
      </c>
      <c r="D3" s="1" t="s">
        <v>10</v>
      </c>
      <c r="E3" s="1" t="s">
        <v>170</v>
      </c>
      <c r="F3" s="1" t="s">
        <v>11</v>
      </c>
      <c r="G3" s="1" t="s">
        <v>56</v>
      </c>
      <c r="H3" s="1" t="s">
        <v>170</v>
      </c>
      <c r="I3" s="1">
        <v>64</v>
      </c>
      <c r="J3" s="1" t="s">
        <v>9</v>
      </c>
      <c r="K3" s="3" t="s">
        <v>12</v>
      </c>
    </row>
    <row r="4" spans="1:12" x14ac:dyDescent="0.25">
      <c r="A4" s="17" t="s">
        <v>8</v>
      </c>
      <c r="B4" s="17" t="s">
        <v>15</v>
      </c>
      <c r="C4" s="1" t="s">
        <v>170</v>
      </c>
      <c r="D4" s="1" t="s">
        <v>10</v>
      </c>
      <c r="E4" s="1" t="s">
        <v>170</v>
      </c>
      <c r="F4" s="1" t="s">
        <v>11</v>
      </c>
      <c r="G4" s="1" t="s">
        <v>56</v>
      </c>
      <c r="H4" s="1" t="s">
        <v>170</v>
      </c>
      <c r="I4" s="1">
        <v>67</v>
      </c>
      <c r="J4" s="1" t="s">
        <v>9</v>
      </c>
      <c r="K4" s="3" t="s">
        <v>58</v>
      </c>
    </row>
    <row r="6" spans="1:12" x14ac:dyDescent="0.25">
      <c r="A6" s="17" t="s">
        <v>8</v>
      </c>
      <c r="B6" s="17" t="s">
        <v>19</v>
      </c>
      <c r="C6" s="1" t="s">
        <v>170</v>
      </c>
      <c r="D6" s="1" t="s">
        <v>10</v>
      </c>
      <c r="E6" s="1" t="s">
        <v>170</v>
      </c>
      <c r="F6" s="1" t="s">
        <v>11</v>
      </c>
      <c r="G6" s="1" t="s">
        <v>170</v>
      </c>
      <c r="H6" s="1" t="s">
        <v>170</v>
      </c>
      <c r="I6" s="1">
        <v>59</v>
      </c>
      <c r="J6" s="1" t="s">
        <v>9</v>
      </c>
      <c r="K6" s="3" t="s">
        <v>13</v>
      </c>
    </row>
    <row r="7" spans="1:12" x14ac:dyDescent="0.25">
      <c r="A7" s="17" t="s">
        <v>8</v>
      </c>
      <c r="B7" s="17" t="s">
        <v>19</v>
      </c>
      <c r="C7" s="1" t="s">
        <v>170</v>
      </c>
      <c r="D7" s="1" t="s">
        <v>10</v>
      </c>
      <c r="E7" s="1" t="s">
        <v>170</v>
      </c>
      <c r="F7" s="1" t="s">
        <v>11</v>
      </c>
      <c r="G7" s="1" t="s">
        <v>170</v>
      </c>
      <c r="H7" s="1" t="s">
        <v>170</v>
      </c>
      <c r="I7" s="1">
        <v>60</v>
      </c>
      <c r="J7" s="1" t="s">
        <v>9</v>
      </c>
      <c r="K7" s="3" t="s">
        <v>59</v>
      </c>
    </row>
    <row r="8" spans="1:12" x14ac:dyDescent="0.25">
      <c r="A8" s="17" t="s">
        <v>8</v>
      </c>
      <c r="B8" s="17" t="s">
        <v>19</v>
      </c>
      <c r="C8" s="1" t="s">
        <v>170</v>
      </c>
      <c r="D8" s="1" t="s">
        <v>10</v>
      </c>
      <c r="E8" s="1" t="s">
        <v>170</v>
      </c>
      <c r="F8" s="1" t="s">
        <v>11</v>
      </c>
      <c r="G8" s="1" t="s">
        <v>170</v>
      </c>
      <c r="H8" s="1" t="s">
        <v>170</v>
      </c>
      <c r="I8" s="1">
        <v>65</v>
      </c>
      <c r="J8" s="1" t="s">
        <v>9</v>
      </c>
      <c r="K8" s="3" t="s">
        <v>60</v>
      </c>
    </row>
    <row r="9" spans="1:12" x14ac:dyDescent="0.25">
      <c r="A9" s="17" t="s">
        <v>8</v>
      </c>
      <c r="B9" s="17" t="s">
        <v>19</v>
      </c>
      <c r="C9" s="1" t="s">
        <v>16</v>
      </c>
      <c r="D9" s="1" t="s">
        <v>10</v>
      </c>
      <c r="E9" s="1" t="s">
        <v>170</v>
      </c>
      <c r="F9" s="1" t="s">
        <v>11</v>
      </c>
      <c r="G9" s="1" t="s">
        <v>170</v>
      </c>
      <c r="H9" s="1" t="s">
        <v>54</v>
      </c>
      <c r="I9" s="1">
        <v>51</v>
      </c>
      <c r="J9" s="1" t="s">
        <v>9</v>
      </c>
      <c r="K9" s="3" t="s">
        <v>61</v>
      </c>
      <c r="L9" s="23" t="s">
        <v>67</v>
      </c>
    </row>
    <row r="10" spans="1:12" x14ac:dyDescent="0.25">
      <c r="A10" s="17" t="s">
        <v>8</v>
      </c>
      <c r="B10" s="17" t="s">
        <v>19</v>
      </c>
      <c r="C10" s="1" t="s">
        <v>16</v>
      </c>
      <c r="D10" s="1" t="s">
        <v>10</v>
      </c>
      <c r="E10" s="1" t="s">
        <v>170</v>
      </c>
      <c r="F10" s="1" t="s">
        <v>11</v>
      </c>
      <c r="G10" s="1" t="s">
        <v>170</v>
      </c>
      <c r="H10" s="1" t="s">
        <v>54</v>
      </c>
      <c r="I10" s="1">
        <v>58</v>
      </c>
      <c r="J10" s="1" t="s">
        <v>9</v>
      </c>
      <c r="K10" s="3" t="s">
        <v>61</v>
      </c>
      <c r="L10" s="23" t="s">
        <v>68</v>
      </c>
    </row>
    <row r="11" spans="1:12" x14ac:dyDescent="0.25">
      <c r="A11" s="17" t="s">
        <v>8</v>
      </c>
      <c r="B11" s="17" t="s">
        <v>19</v>
      </c>
      <c r="C11" s="1" t="s">
        <v>16</v>
      </c>
      <c r="D11" s="1" t="s">
        <v>10</v>
      </c>
      <c r="E11" s="1" t="s">
        <v>170</v>
      </c>
      <c r="F11" s="1" t="s">
        <v>11</v>
      </c>
      <c r="G11" s="1" t="s">
        <v>170</v>
      </c>
      <c r="H11" s="1" t="s">
        <v>170</v>
      </c>
      <c r="I11" s="1">
        <v>64</v>
      </c>
      <c r="J11" s="1" t="s">
        <v>9</v>
      </c>
      <c r="K11" s="3" t="s">
        <v>62</v>
      </c>
    </row>
    <row r="12" spans="1:12" x14ac:dyDescent="0.25">
      <c r="A12" s="17" t="s">
        <v>8</v>
      </c>
      <c r="B12" s="17" t="s">
        <v>19</v>
      </c>
      <c r="C12" s="1" t="s">
        <v>16</v>
      </c>
      <c r="D12" s="1" t="s">
        <v>10</v>
      </c>
      <c r="E12" s="1" t="s">
        <v>170</v>
      </c>
      <c r="F12" s="1" t="s">
        <v>11</v>
      </c>
      <c r="G12" s="1" t="s">
        <v>170</v>
      </c>
      <c r="H12" s="1" t="s">
        <v>170</v>
      </c>
      <c r="I12" s="1">
        <v>63</v>
      </c>
      <c r="J12" s="1" t="s">
        <v>9</v>
      </c>
      <c r="K12" s="3" t="s">
        <v>63</v>
      </c>
    </row>
    <row r="13" spans="1:12" ht="14.25" customHeight="1" x14ac:dyDescent="0.25">
      <c r="A13" s="17" t="s">
        <v>8</v>
      </c>
      <c r="B13" s="17" t="s">
        <v>19</v>
      </c>
      <c r="C13" s="1" t="s">
        <v>16</v>
      </c>
      <c r="D13" s="1" t="s">
        <v>10</v>
      </c>
      <c r="E13" s="1" t="s">
        <v>170</v>
      </c>
      <c r="F13" s="1" t="s">
        <v>11</v>
      </c>
      <c r="G13" s="1" t="s">
        <v>170</v>
      </c>
      <c r="H13" s="1" t="s">
        <v>170</v>
      </c>
      <c r="I13" s="1">
        <v>60</v>
      </c>
      <c r="J13" s="1" t="s">
        <v>20</v>
      </c>
      <c r="K13" s="3" t="s">
        <v>64</v>
      </c>
    </row>
    <row r="14" spans="1:12" x14ac:dyDescent="0.25">
      <c r="A14" s="17" t="s">
        <v>8</v>
      </c>
      <c r="B14" s="17" t="s">
        <v>19</v>
      </c>
      <c r="C14" s="1" t="s">
        <v>16</v>
      </c>
      <c r="D14" s="1" t="s">
        <v>10</v>
      </c>
      <c r="E14" s="1" t="s">
        <v>170</v>
      </c>
      <c r="F14" s="1" t="s">
        <v>11</v>
      </c>
      <c r="G14" s="1" t="s">
        <v>170</v>
      </c>
      <c r="H14" s="1" t="s">
        <v>170</v>
      </c>
      <c r="I14" s="1">
        <v>63</v>
      </c>
      <c r="J14" s="1" t="s">
        <v>20</v>
      </c>
      <c r="K14" s="3" t="s">
        <v>63</v>
      </c>
    </row>
    <row r="15" spans="1:12" ht="14.25" customHeight="1" x14ac:dyDescent="0.25">
      <c r="A15" s="17" t="s">
        <v>8</v>
      </c>
      <c r="B15" s="17" t="s">
        <v>19</v>
      </c>
      <c r="C15" s="1" t="s">
        <v>16</v>
      </c>
      <c r="D15" s="1" t="s">
        <v>10</v>
      </c>
      <c r="E15" s="1" t="s">
        <v>170</v>
      </c>
      <c r="F15" s="1" t="s">
        <v>11</v>
      </c>
      <c r="G15" s="1" t="s">
        <v>56</v>
      </c>
      <c r="H15" s="1" t="s">
        <v>45</v>
      </c>
      <c r="I15" s="1">
        <v>58</v>
      </c>
      <c r="J15" s="1" t="s">
        <v>21</v>
      </c>
      <c r="K15" s="3" t="s">
        <v>123</v>
      </c>
    </row>
    <row r="16" spans="1:12" x14ac:dyDescent="0.25">
      <c r="A16" s="17" t="s">
        <v>8</v>
      </c>
      <c r="B16" s="17" t="s">
        <v>19</v>
      </c>
      <c r="C16" s="1" t="s">
        <v>16</v>
      </c>
      <c r="D16" s="1" t="s">
        <v>17</v>
      </c>
      <c r="E16" s="1">
        <v>1</v>
      </c>
      <c r="F16" s="1" t="s">
        <v>11</v>
      </c>
      <c r="G16" s="1" t="s">
        <v>170</v>
      </c>
      <c r="H16" s="1" t="s">
        <v>54</v>
      </c>
      <c r="I16" s="1">
        <v>69</v>
      </c>
      <c r="J16" s="1" t="s">
        <v>20</v>
      </c>
      <c r="K16" s="3" t="s">
        <v>25</v>
      </c>
    </row>
    <row r="17" spans="1:12" x14ac:dyDescent="0.25">
      <c r="A17" s="17" t="s">
        <v>8</v>
      </c>
      <c r="B17" s="17" t="s">
        <v>19</v>
      </c>
      <c r="C17" s="1" t="s">
        <v>16</v>
      </c>
      <c r="D17" s="1" t="s">
        <v>17</v>
      </c>
      <c r="E17" s="1">
        <v>4.3</v>
      </c>
      <c r="F17" s="1" t="s">
        <v>11</v>
      </c>
      <c r="G17" s="1" t="s">
        <v>56</v>
      </c>
      <c r="H17" s="1" t="s">
        <v>45</v>
      </c>
      <c r="I17" s="1">
        <v>50</v>
      </c>
      <c r="J17" s="1" t="s">
        <v>9</v>
      </c>
      <c r="K17" s="3" t="s">
        <v>24</v>
      </c>
    </row>
    <row r="18" spans="1:12" s="85" customFormat="1" ht="12.75" customHeight="1" x14ac:dyDescent="0.25">
      <c r="A18" s="82" t="s">
        <v>8</v>
      </c>
      <c r="B18" s="82" t="s">
        <v>19</v>
      </c>
      <c r="C18" s="83" t="s">
        <v>16</v>
      </c>
      <c r="D18" s="83" t="s">
        <v>234</v>
      </c>
      <c r="E18" s="83" t="s">
        <v>170</v>
      </c>
      <c r="F18" s="83" t="s">
        <v>170</v>
      </c>
      <c r="G18" s="83" t="s">
        <v>170</v>
      </c>
      <c r="H18" s="83" t="s">
        <v>170</v>
      </c>
      <c r="I18" s="86">
        <v>61</v>
      </c>
      <c r="J18" s="83" t="s">
        <v>236</v>
      </c>
      <c r="K18" s="84" t="s">
        <v>232</v>
      </c>
    </row>
    <row r="19" spans="1:12" x14ac:dyDescent="0.25">
      <c r="A19" s="17" t="s">
        <v>8</v>
      </c>
      <c r="B19" s="17" t="s">
        <v>19</v>
      </c>
      <c r="C19" s="1" t="s">
        <v>19</v>
      </c>
      <c r="D19" s="1" t="s">
        <v>10</v>
      </c>
      <c r="E19" s="1" t="s">
        <v>170</v>
      </c>
      <c r="F19" s="1" t="s">
        <v>11</v>
      </c>
      <c r="G19" s="1" t="s">
        <v>170</v>
      </c>
      <c r="H19" s="1" t="s">
        <v>170</v>
      </c>
      <c r="I19" s="1">
        <v>55</v>
      </c>
      <c r="J19" s="1" t="s">
        <v>9</v>
      </c>
      <c r="K19" s="3" t="s">
        <v>65</v>
      </c>
    </row>
    <row r="20" spans="1:12" x14ac:dyDescent="0.25">
      <c r="A20" s="17" t="s">
        <v>8</v>
      </c>
      <c r="B20" s="17" t="s">
        <v>19</v>
      </c>
      <c r="C20" s="1" t="s">
        <v>19</v>
      </c>
      <c r="D20" s="1" t="s">
        <v>10</v>
      </c>
      <c r="E20" s="1" t="s">
        <v>170</v>
      </c>
      <c r="F20" s="1" t="s">
        <v>11</v>
      </c>
      <c r="G20" s="1" t="s">
        <v>170</v>
      </c>
      <c r="H20" s="1" t="s">
        <v>170</v>
      </c>
      <c r="I20" s="1">
        <v>50</v>
      </c>
      <c r="J20" s="1" t="s">
        <v>20</v>
      </c>
      <c r="K20" s="3" t="s">
        <v>48</v>
      </c>
    </row>
    <row r="21" spans="1:12" x14ac:dyDescent="0.25">
      <c r="A21" s="17" t="s">
        <v>8</v>
      </c>
      <c r="B21" s="17" t="s">
        <v>19</v>
      </c>
      <c r="C21" s="1" t="s">
        <v>19</v>
      </c>
      <c r="D21" s="1" t="s">
        <v>17</v>
      </c>
      <c r="E21" s="1">
        <v>1</v>
      </c>
      <c r="F21" s="1" t="s">
        <v>11</v>
      </c>
      <c r="G21" s="1" t="s">
        <v>170</v>
      </c>
      <c r="H21" s="1" t="s">
        <v>54</v>
      </c>
      <c r="I21" s="1">
        <v>61</v>
      </c>
      <c r="J21" s="1" t="s">
        <v>20</v>
      </c>
      <c r="K21" s="3" t="s">
        <v>25</v>
      </c>
    </row>
    <row r="22" spans="1:12" x14ac:dyDescent="0.25">
      <c r="A22" s="17" t="s">
        <v>8</v>
      </c>
      <c r="B22" s="17" t="s">
        <v>19</v>
      </c>
      <c r="C22" s="1" t="s">
        <v>19</v>
      </c>
      <c r="D22" s="1" t="s">
        <v>17</v>
      </c>
      <c r="E22" s="1">
        <v>6.5</v>
      </c>
      <c r="F22" s="1" t="s">
        <v>11</v>
      </c>
      <c r="G22" s="1" t="s">
        <v>170</v>
      </c>
      <c r="H22" s="1" t="s">
        <v>45</v>
      </c>
      <c r="I22" s="1">
        <v>52</v>
      </c>
      <c r="J22" s="1" t="s">
        <v>9</v>
      </c>
      <c r="K22" s="3" t="s">
        <v>66</v>
      </c>
    </row>
    <row r="23" spans="1:12" s="85" customFormat="1" x14ac:dyDescent="0.25">
      <c r="A23" s="82" t="s">
        <v>8</v>
      </c>
      <c r="B23" s="82" t="s">
        <v>19</v>
      </c>
      <c r="C23" s="83" t="s">
        <v>19</v>
      </c>
      <c r="D23" s="83" t="s">
        <v>234</v>
      </c>
      <c r="E23" s="83" t="s">
        <v>170</v>
      </c>
      <c r="F23" s="83" t="s">
        <v>170</v>
      </c>
      <c r="G23" s="83" t="s">
        <v>170</v>
      </c>
      <c r="H23" s="83" t="s">
        <v>170</v>
      </c>
      <c r="I23" s="86">
        <v>61</v>
      </c>
      <c r="J23" s="83" t="s">
        <v>236</v>
      </c>
      <c r="K23" s="84" t="s">
        <v>232</v>
      </c>
    </row>
    <row r="24" spans="1:12" x14ac:dyDescent="0.25">
      <c r="C24" s="1"/>
      <c r="D24" s="1"/>
      <c r="E24" s="1"/>
      <c r="F24" s="1"/>
      <c r="G24" s="1"/>
      <c r="H24" s="1"/>
      <c r="I24" s="1"/>
      <c r="J24" s="1"/>
      <c r="K24" s="81"/>
    </row>
    <row r="25" spans="1:12" ht="12.75" x14ac:dyDescent="0.25">
      <c r="A25" s="17" t="s">
        <v>8</v>
      </c>
      <c r="B25" s="28" t="s">
        <v>39</v>
      </c>
      <c r="C25" s="49" t="s">
        <v>19</v>
      </c>
      <c r="D25" s="49" t="s">
        <v>10</v>
      </c>
      <c r="E25" s="1" t="s">
        <v>170</v>
      </c>
      <c r="F25" s="49" t="s">
        <v>11</v>
      </c>
      <c r="G25" s="1" t="s">
        <v>50</v>
      </c>
      <c r="H25" s="1" t="s">
        <v>45</v>
      </c>
      <c r="I25" s="1">
        <v>46</v>
      </c>
      <c r="J25" s="49" t="s">
        <v>20</v>
      </c>
      <c r="K25" s="7" t="s">
        <v>226</v>
      </c>
      <c r="L25" s="23" t="s">
        <v>228</v>
      </c>
    </row>
    <row r="26" spans="1:12" ht="12.75" x14ac:dyDescent="0.25">
      <c r="A26" s="17" t="s">
        <v>8</v>
      </c>
      <c r="B26" s="28" t="s">
        <v>39</v>
      </c>
      <c r="C26" s="49" t="s">
        <v>19</v>
      </c>
      <c r="D26" s="49" t="s">
        <v>10</v>
      </c>
      <c r="E26" s="1" t="s">
        <v>170</v>
      </c>
      <c r="F26" s="49" t="s">
        <v>11</v>
      </c>
      <c r="G26" s="1" t="s">
        <v>50</v>
      </c>
      <c r="H26" s="1" t="s">
        <v>45</v>
      </c>
      <c r="I26" s="1">
        <v>53</v>
      </c>
      <c r="J26" s="49" t="s">
        <v>20</v>
      </c>
      <c r="K26" s="7" t="s">
        <v>226</v>
      </c>
      <c r="L26" s="23" t="s">
        <v>229</v>
      </c>
    </row>
    <row r="27" spans="1:12" x14ac:dyDescent="0.25">
      <c r="A27" s="17" t="s">
        <v>8</v>
      </c>
      <c r="B27" s="17" t="s">
        <v>39</v>
      </c>
      <c r="C27" s="1" t="s">
        <v>19</v>
      </c>
      <c r="D27" s="1" t="s">
        <v>114</v>
      </c>
      <c r="E27" s="1">
        <v>1</v>
      </c>
      <c r="F27" s="1" t="s">
        <v>11</v>
      </c>
      <c r="G27" s="1" t="s">
        <v>170</v>
      </c>
      <c r="H27" s="1" t="s">
        <v>45</v>
      </c>
      <c r="I27" s="1">
        <v>53</v>
      </c>
      <c r="J27" s="1" t="s">
        <v>9</v>
      </c>
      <c r="K27" s="3" t="s">
        <v>122</v>
      </c>
    </row>
    <row r="28" spans="1:12" s="85" customFormat="1" x14ac:dyDescent="0.25">
      <c r="A28" s="82" t="s">
        <v>8</v>
      </c>
      <c r="B28" s="82" t="s">
        <v>39</v>
      </c>
      <c r="C28" s="83" t="s">
        <v>19</v>
      </c>
      <c r="D28" s="83" t="s">
        <v>234</v>
      </c>
      <c r="E28" s="83" t="s">
        <v>170</v>
      </c>
      <c r="F28" s="83" t="s">
        <v>170</v>
      </c>
      <c r="G28" s="83" t="s">
        <v>170</v>
      </c>
      <c r="H28" s="83" t="s">
        <v>170</v>
      </c>
      <c r="I28" s="86">
        <v>58</v>
      </c>
      <c r="J28" s="83" t="s">
        <v>236</v>
      </c>
      <c r="K28" s="84" t="s">
        <v>232</v>
      </c>
    </row>
    <row r="29" spans="1:12" x14ac:dyDescent="0.25">
      <c r="C29" s="1"/>
      <c r="D29" s="1"/>
      <c r="E29" s="1"/>
      <c r="F29" s="1"/>
      <c r="G29" s="1"/>
      <c r="H29" s="1"/>
      <c r="J29" s="1"/>
      <c r="K29" s="4"/>
    </row>
    <row r="30" spans="1:12" s="25" customFormat="1" x14ac:dyDescent="0.25">
      <c r="A30" s="18"/>
      <c r="B30" s="18"/>
      <c r="I30" s="37"/>
      <c r="K30" s="24"/>
    </row>
    <row r="31" spans="1:12" x14ac:dyDescent="0.25">
      <c r="A31" s="17" t="s">
        <v>7</v>
      </c>
      <c r="B31" s="17" t="s">
        <v>19</v>
      </c>
      <c r="C31" s="1" t="s">
        <v>170</v>
      </c>
      <c r="D31" s="1" t="s">
        <v>170</v>
      </c>
      <c r="E31" s="1" t="s">
        <v>170</v>
      </c>
      <c r="F31" s="1" t="s">
        <v>29</v>
      </c>
      <c r="G31" s="1" t="s">
        <v>170</v>
      </c>
      <c r="H31" s="1" t="s">
        <v>45</v>
      </c>
      <c r="I31" s="1">
        <v>92</v>
      </c>
      <c r="J31" s="1" t="s">
        <v>32</v>
      </c>
      <c r="K31" s="3" t="s">
        <v>46</v>
      </c>
    </row>
    <row r="32" spans="1:12" x14ac:dyDescent="0.25">
      <c r="A32" s="17" t="s">
        <v>7</v>
      </c>
      <c r="B32" s="17" t="s">
        <v>19</v>
      </c>
      <c r="C32" s="1" t="s">
        <v>170</v>
      </c>
      <c r="D32" s="1" t="s">
        <v>10</v>
      </c>
      <c r="E32" s="1" t="s">
        <v>170</v>
      </c>
      <c r="F32" s="1" t="s">
        <v>29</v>
      </c>
      <c r="G32" s="1" t="s">
        <v>170</v>
      </c>
      <c r="H32" s="1" t="s">
        <v>45</v>
      </c>
      <c r="I32" s="1">
        <v>80</v>
      </c>
      <c r="J32" s="1" t="s">
        <v>30</v>
      </c>
      <c r="K32" s="3" t="s">
        <v>47</v>
      </c>
      <c r="L32" s="4"/>
    </row>
    <row r="33" spans="1:12" x14ac:dyDescent="0.25">
      <c r="A33" s="17" t="s">
        <v>7</v>
      </c>
      <c r="B33" s="17" t="s">
        <v>19</v>
      </c>
      <c r="C33" s="1" t="s">
        <v>170</v>
      </c>
      <c r="D33" s="1" t="s">
        <v>10</v>
      </c>
      <c r="E33" s="1" t="s">
        <v>170</v>
      </c>
      <c r="F33" s="1" t="s">
        <v>29</v>
      </c>
      <c r="G33" s="1" t="s">
        <v>170</v>
      </c>
      <c r="H33" s="1" t="s">
        <v>45</v>
      </c>
      <c r="I33" s="1">
        <v>102</v>
      </c>
      <c r="J33" s="1" t="s">
        <v>30</v>
      </c>
      <c r="K33" s="3" t="s">
        <v>47</v>
      </c>
      <c r="L33" s="4"/>
    </row>
    <row r="34" spans="1:12" x14ac:dyDescent="0.25">
      <c r="A34" s="17" t="s">
        <v>7</v>
      </c>
      <c r="B34" s="17" t="s">
        <v>19</v>
      </c>
      <c r="C34" s="1" t="s">
        <v>16</v>
      </c>
      <c r="D34" s="1" t="s">
        <v>17</v>
      </c>
      <c r="E34" s="1">
        <v>1</v>
      </c>
      <c r="F34" s="1" t="s">
        <v>29</v>
      </c>
      <c r="G34" s="1" t="s">
        <v>170</v>
      </c>
      <c r="H34" s="1" t="s">
        <v>45</v>
      </c>
      <c r="I34" s="1">
        <v>99</v>
      </c>
      <c r="J34" s="1" t="s">
        <v>20</v>
      </c>
      <c r="K34" s="3" t="s">
        <v>25</v>
      </c>
    </row>
    <row r="35" spans="1:12" s="85" customFormat="1" ht="12.75" customHeight="1" x14ac:dyDescent="0.25">
      <c r="A35" s="82" t="s">
        <v>7</v>
      </c>
      <c r="B35" s="82" t="s">
        <v>19</v>
      </c>
      <c r="C35" s="83" t="s">
        <v>16</v>
      </c>
      <c r="D35" s="83" t="s">
        <v>234</v>
      </c>
      <c r="E35" s="83" t="s">
        <v>170</v>
      </c>
      <c r="F35" s="83" t="s">
        <v>170</v>
      </c>
      <c r="G35" s="83" t="s">
        <v>170</v>
      </c>
      <c r="H35" s="83" t="s">
        <v>170</v>
      </c>
      <c r="I35" s="86">
        <v>107</v>
      </c>
      <c r="J35" s="83" t="s">
        <v>236</v>
      </c>
      <c r="K35" s="84" t="s">
        <v>232</v>
      </c>
    </row>
    <row r="36" spans="1:12" x14ac:dyDescent="0.25">
      <c r="A36" s="17" t="s">
        <v>7</v>
      </c>
      <c r="B36" s="17" t="s">
        <v>19</v>
      </c>
      <c r="C36" s="1" t="s">
        <v>19</v>
      </c>
      <c r="D36" s="1" t="s">
        <v>10</v>
      </c>
      <c r="E36" s="1" t="s">
        <v>170</v>
      </c>
      <c r="F36" s="1" t="s">
        <v>29</v>
      </c>
      <c r="G36" s="1" t="s">
        <v>170</v>
      </c>
      <c r="H36" s="1" t="s">
        <v>45</v>
      </c>
      <c r="I36" s="1">
        <v>80</v>
      </c>
      <c r="J36" s="1" t="s">
        <v>20</v>
      </c>
      <c r="K36" s="3" t="s">
        <v>48</v>
      </c>
    </row>
    <row r="37" spans="1:12" x14ac:dyDescent="0.25">
      <c r="A37" s="17" t="s">
        <v>7</v>
      </c>
      <c r="B37" s="17" t="s">
        <v>19</v>
      </c>
      <c r="C37" s="1" t="s">
        <v>19</v>
      </c>
      <c r="D37" s="1" t="s">
        <v>17</v>
      </c>
      <c r="E37" s="1">
        <v>1</v>
      </c>
      <c r="F37" s="1" t="s">
        <v>29</v>
      </c>
      <c r="G37" s="1" t="s">
        <v>170</v>
      </c>
      <c r="H37" s="1" t="s">
        <v>45</v>
      </c>
      <c r="I37" s="1">
        <v>105</v>
      </c>
      <c r="J37" s="1" t="s">
        <v>20</v>
      </c>
      <c r="K37" s="3" t="s">
        <v>25</v>
      </c>
    </row>
    <row r="38" spans="1:12" x14ac:dyDescent="0.25">
      <c r="A38" s="17" t="s">
        <v>7</v>
      </c>
      <c r="B38" s="17" t="s">
        <v>19</v>
      </c>
      <c r="C38" s="1" t="s">
        <v>19</v>
      </c>
      <c r="D38" s="1" t="s">
        <v>17</v>
      </c>
      <c r="E38" s="1">
        <v>3</v>
      </c>
      <c r="F38" s="1" t="s">
        <v>49</v>
      </c>
      <c r="G38" s="1" t="s">
        <v>50</v>
      </c>
      <c r="H38" s="1" t="s">
        <v>45</v>
      </c>
      <c r="I38" s="1">
        <v>114</v>
      </c>
      <c r="J38" s="1" t="s">
        <v>20</v>
      </c>
      <c r="K38" s="3" t="s">
        <v>51</v>
      </c>
    </row>
    <row r="39" spans="1:12" x14ac:dyDescent="0.25">
      <c r="A39" s="17" t="s">
        <v>7</v>
      </c>
      <c r="B39" s="17" t="s">
        <v>19</v>
      </c>
      <c r="C39" s="1" t="s">
        <v>19</v>
      </c>
      <c r="D39" s="1" t="s">
        <v>17</v>
      </c>
      <c r="E39" s="1">
        <v>4</v>
      </c>
      <c r="F39" s="1" t="s">
        <v>29</v>
      </c>
      <c r="G39" s="1" t="s">
        <v>52</v>
      </c>
      <c r="H39" s="1" t="s">
        <v>45</v>
      </c>
      <c r="I39" s="1">
        <v>87</v>
      </c>
      <c r="J39" s="1" t="s">
        <v>21</v>
      </c>
      <c r="K39" s="3" t="s">
        <v>53</v>
      </c>
    </row>
    <row r="40" spans="1:12" x14ac:dyDescent="0.25">
      <c r="A40" s="17" t="s">
        <v>7</v>
      </c>
      <c r="B40" s="17" t="s">
        <v>19</v>
      </c>
      <c r="C40" s="1" t="s">
        <v>19</v>
      </c>
      <c r="D40" s="1" t="s">
        <v>17</v>
      </c>
      <c r="E40" s="1">
        <v>6.5</v>
      </c>
      <c r="F40" s="1" t="s">
        <v>29</v>
      </c>
      <c r="G40" s="1" t="s">
        <v>170</v>
      </c>
      <c r="H40" s="1" t="s">
        <v>54</v>
      </c>
      <c r="I40" s="1">
        <v>125</v>
      </c>
      <c r="J40" s="1" t="s">
        <v>9</v>
      </c>
      <c r="K40" s="3" t="s">
        <v>28</v>
      </c>
    </row>
    <row r="41" spans="1:12" s="53" customFormat="1" x14ac:dyDescent="0.25">
      <c r="A41" s="51" t="s">
        <v>7</v>
      </c>
      <c r="B41" s="51" t="s">
        <v>19</v>
      </c>
      <c r="C41" s="52" t="s">
        <v>19</v>
      </c>
      <c r="D41" s="52" t="s">
        <v>17</v>
      </c>
      <c r="E41" s="52">
        <v>13</v>
      </c>
      <c r="F41" s="52" t="s">
        <v>29</v>
      </c>
      <c r="G41" s="52" t="s">
        <v>131</v>
      </c>
      <c r="H41" s="52" t="s">
        <v>45</v>
      </c>
      <c r="I41" s="52">
        <v>83</v>
      </c>
      <c r="J41" s="52" t="s">
        <v>21</v>
      </c>
      <c r="K41" s="50" t="s">
        <v>130</v>
      </c>
    </row>
    <row r="42" spans="1:12" s="53" customFormat="1" x14ac:dyDescent="0.25">
      <c r="A42" s="51" t="s">
        <v>7</v>
      </c>
      <c r="B42" s="51" t="s">
        <v>19</v>
      </c>
      <c r="C42" s="52" t="s">
        <v>19</v>
      </c>
      <c r="D42" s="52" t="s">
        <v>17</v>
      </c>
      <c r="E42" s="52">
        <v>13</v>
      </c>
      <c r="F42" s="52" t="s">
        <v>29</v>
      </c>
      <c r="G42" s="52" t="s">
        <v>50</v>
      </c>
      <c r="H42" s="52" t="s">
        <v>45</v>
      </c>
      <c r="I42" s="52">
        <v>84</v>
      </c>
      <c r="J42" s="52" t="s">
        <v>21</v>
      </c>
      <c r="K42" s="50" t="s">
        <v>130</v>
      </c>
    </row>
    <row r="43" spans="1:12" s="85" customFormat="1" x14ac:dyDescent="0.25">
      <c r="A43" s="82" t="s">
        <v>7</v>
      </c>
      <c r="B43" s="82" t="s">
        <v>19</v>
      </c>
      <c r="C43" s="83" t="s">
        <v>19</v>
      </c>
      <c r="D43" s="83" t="s">
        <v>234</v>
      </c>
      <c r="E43" s="83" t="s">
        <v>170</v>
      </c>
      <c r="F43" s="83" t="s">
        <v>170</v>
      </c>
      <c r="G43" s="83" t="s">
        <v>170</v>
      </c>
      <c r="H43" s="83" t="s">
        <v>170</v>
      </c>
      <c r="I43" s="86">
        <v>111</v>
      </c>
      <c r="J43" s="83" t="s">
        <v>236</v>
      </c>
      <c r="K43" s="84" t="s">
        <v>232</v>
      </c>
    </row>
    <row r="44" spans="1:12" x14ac:dyDescent="0.25">
      <c r="C44" s="1"/>
      <c r="D44" s="1"/>
      <c r="E44" s="1"/>
      <c r="F44" s="1"/>
      <c r="G44" s="1"/>
      <c r="H44" s="1"/>
      <c r="I44" s="1"/>
      <c r="J44" s="1"/>
      <c r="K44" s="81"/>
    </row>
    <row r="45" spans="1:12" ht="12.75" x14ac:dyDescent="0.25">
      <c r="A45" s="17" t="s">
        <v>7</v>
      </c>
      <c r="B45" s="28" t="s">
        <v>39</v>
      </c>
      <c r="C45" s="49" t="s">
        <v>19</v>
      </c>
      <c r="D45" s="49" t="s">
        <v>10</v>
      </c>
      <c r="E45" s="1" t="s">
        <v>170</v>
      </c>
      <c r="F45" s="49" t="s">
        <v>230</v>
      </c>
      <c r="G45" s="1" t="s">
        <v>50</v>
      </c>
      <c r="H45" s="1" t="s">
        <v>45</v>
      </c>
      <c r="I45" s="1">
        <v>96</v>
      </c>
      <c r="J45" s="49" t="s">
        <v>20</v>
      </c>
      <c r="K45" s="7" t="s">
        <v>226</v>
      </c>
      <c r="L45" s="23" t="s">
        <v>228</v>
      </c>
    </row>
    <row r="46" spans="1:12" ht="12.75" x14ac:dyDescent="0.25">
      <c r="A46" s="17" t="s">
        <v>7</v>
      </c>
      <c r="B46" s="28" t="s">
        <v>39</v>
      </c>
      <c r="C46" s="49" t="s">
        <v>19</v>
      </c>
      <c r="D46" s="49" t="s">
        <v>10</v>
      </c>
      <c r="E46" s="1" t="s">
        <v>170</v>
      </c>
      <c r="F46" s="49" t="s">
        <v>230</v>
      </c>
      <c r="G46" s="1" t="s">
        <v>50</v>
      </c>
      <c r="H46" s="1" t="s">
        <v>45</v>
      </c>
      <c r="I46" s="1">
        <v>93</v>
      </c>
      <c r="J46" s="49" t="s">
        <v>20</v>
      </c>
      <c r="K46" s="7" t="s">
        <v>226</v>
      </c>
      <c r="L46" s="23" t="s">
        <v>231</v>
      </c>
    </row>
    <row r="47" spans="1:12" x14ac:dyDescent="0.25">
      <c r="A47" s="17" t="s">
        <v>7</v>
      </c>
      <c r="B47" s="17" t="s">
        <v>39</v>
      </c>
      <c r="C47" s="1" t="s">
        <v>19</v>
      </c>
      <c r="D47" s="1" t="s">
        <v>10</v>
      </c>
      <c r="E47" s="1" t="s">
        <v>170</v>
      </c>
      <c r="F47" s="1" t="s">
        <v>29</v>
      </c>
      <c r="G47" s="1" t="s">
        <v>170</v>
      </c>
      <c r="H47" s="1" t="s">
        <v>54</v>
      </c>
      <c r="I47" s="1">
        <v>95</v>
      </c>
      <c r="J47" s="1" t="s">
        <v>20</v>
      </c>
      <c r="K47" s="3" t="s">
        <v>109</v>
      </c>
    </row>
    <row r="48" spans="1:12" x14ac:dyDescent="0.25">
      <c r="A48" s="17" t="s">
        <v>7</v>
      </c>
      <c r="B48" s="17" t="s">
        <v>39</v>
      </c>
      <c r="C48" s="1" t="s">
        <v>19</v>
      </c>
      <c r="D48" s="1" t="s">
        <v>10</v>
      </c>
      <c r="E48" s="1" t="s">
        <v>170</v>
      </c>
      <c r="F48" s="1" t="s">
        <v>49</v>
      </c>
      <c r="G48" s="1" t="s">
        <v>170</v>
      </c>
      <c r="H48" s="1" t="s">
        <v>54</v>
      </c>
      <c r="I48" s="1">
        <v>101</v>
      </c>
      <c r="J48" s="1" t="s">
        <v>20</v>
      </c>
      <c r="K48" s="3" t="s">
        <v>109</v>
      </c>
    </row>
    <row r="49" spans="1:12" s="53" customFormat="1" x14ac:dyDescent="0.25">
      <c r="A49" s="51" t="s">
        <v>7</v>
      </c>
      <c r="B49" s="51" t="s">
        <v>39</v>
      </c>
      <c r="C49" s="52" t="s">
        <v>19</v>
      </c>
      <c r="D49" s="52" t="s">
        <v>17</v>
      </c>
      <c r="E49" s="52">
        <v>10</v>
      </c>
      <c r="F49" s="52" t="s">
        <v>29</v>
      </c>
      <c r="G49" s="52" t="s">
        <v>131</v>
      </c>
      <c r="H49" s="52" t="s">
        <v>45</v>
      </c>
      <c r="I49" s="52">
        <v>118</v>
      </c>
      <c r="J49" s="52" t="s">
        <v>21</v>
      </c>
      <c r="K49" s="50" t="s">
        <v>130</v>
      </c>
    </row>
    <row r="50" spans="1:12" s="53" customFormat="1" x14ac:dyDescent="0.25">
      <c r="A50" s="51" t="s">
        <v>7</v>
      </c>
      <c r="B50" s="51" t="s">
        <v>39</v>
      </c>
      <c r="C50" s="52" t="s">
        <v>19</v>
      </c>
      <c r="D50" s="52" t="s">
        <v>17</v>
      </c>
      <c r="E50" s="52">
        <v>10</v>
      </c>
      <c r="F50" s="52" t="s">
        <v>29</v>
      </c>
      <c r="G50" s="52" t="s">
        <v>50</v>
      </c>
      <c r="H50" s="52" t="s">
        <v>45</v>
      </c>
      <c r="I50" s="52">
        <v>116</v>
      </c>
      <c r="J50" s="52" t="s">
        <v>21</v>
      </c>
      <c r="K50" s="50" t="s">
        <v>130</v>
      </c>
    </row>
    <row r="51" spans="1:12" s="85" customFormat="1" x14ac:dyDescent="0.25">
      <c r="A51" s="82" t="s">
        <v>7</v>
      </c>
      <c r="B51" s="82" t="s">
        <v>39</v>
      </c>
      <c r="C51" s="83" t="s">
        <v>19</v>
      </c>
      <c r="D51" s="83" t="s">
        <v>234</v>
      </c>
      <c r="E51" s="83" t="s">
        <v>170</v>
      </c>
      <c r="F51" s="83" t="s">
        <v>170</v>
      </c>
      <c r="G51" s="83" t="s">
        <v>170</v>
      </c>
      <c r="H51" s="83" t="s">
        <v>170</v>
      </c>
      <c r="I51" s="86">
        <v>126</v>
      </c>
      <c r="J51" s="83" t="s">
        <v>236</v>
      </c>
      <c r="K51" s="84" t="s">
        <v>232</v>
      </c>
    </row>
    <row r="53" spans="1:12" s="25" customFormat="1" x14ac:dyDescent="0.25">
      <c r="A53" s="18"/>
      <c r="B53" s="18"/>
      <c r="I53" s="37"/>
      <c r="K53" s="24"/>
    </row>
    <row r="54" spans="1:12" x14ac:dyDescent="0.25">
      <c r="A54" s="17" t="s">
        <v>35</v>
      </c>
      <c r="B54" s="17" t="s">
        <v>19</v>
      </c>
      <c r="C54" s="1" t="s">
        <v>170</v>
      </c>
      <c r="D54" s="1" t="s">
        <v>10</v>
      </c>
      <c r="E54" s="1" t="s">
        <v>170</v>
      </c>
      <c r="F54" s="1" t="s">
        <v>29</v>
      </c>
      <c r="G54" s="1" t="s">
        <v>170</v>
      </c>
      <c r="H54" s="1" t="s">
        <v>45</v>
      </c>
      <c r="I54" s="1">
        <v>86</v>
      </c>
      <c r="J54" s="1" t="s">
        <v>30</v>
      </c>
      <c r="K54" s="3" t="s">
        <v>47</v>
      </c>
      <c r="L54" s="4"/>
    </row>
    <row r="55" spans="1:12" x14ac:dyDescent="0.25">
      <c r="A55" s="17" t="s">
        <v>35</v>
      </c>
      <c r="B55" s="17" t="s">
        <v>19</v>
      </c>
      <c r="C55" s="1" t="s">
        <v>170</v>
      </c>
      <c r="D55" s="1" t="s">
        <v>10</v>
      </c>
      <c r="E55" s="1" t="s">
        <v>170</v>
      </c>
      <c r="F55" s="1" t="s">
        <v>29</v>
      </c>
      <c r="G55" s="1" t="s">
        <v>170</v>
      </c>
      <c r="H55" s="1" t="s">
        <v>45</v>
      </c>
      <c r="I55" s="1">
        <v>98</v>
      </c>
      <c r="J55" s="1" t="s">
        <v>30</v>
      </c>
      <c r="K55" s="3" t="s">
        <v>47</v>
      </c>
      <c r="L55" s="4"/>
    </row>
    <row r="56" spans="1:12" x14ac:dyDescent="0.25">
      <c r="A56" s="17" t="s">
        <v>35</v>
      </c>
      <c r="B56" s="17" t="s">
        <v>19</v>
      </c>
      <c r="C56" s="1" t="s">
        <v>16</v>
      </c>
      <c r="D56" s="1" t="s">
        <v>17</v>
      </c>
      <c r="E56" s="1">
        <v>1</v>
      </c>
      <c r="F56" s="1" t="s">
        <v>29</v>
      </c>
      <c r="G56" s="1" t="s">
        <v>170</v>
      </c>
      <c r="H56" s="1" t="s">
        <v>45</v>
      </c>
      <c r="I56" s="1">
        <v>90</v>
      </c>
      <c r="J56" s="1" t="s">
        <v>20</v>
      </c>
      <c r="K56" s="3" t="s">
        <v>25</v>
      </c>
    </row>
    <row r="57" spans="1:12" s="85" customFormat="1" ht="12.75" customHeight="1" x14ac:dyDescent="0.25">
      <c r="A57" s="82" t="s">
        <v>35</v>
      </c>
      <c r="B57" s="82" t="s">
        <v>19</v>
      </c>
      <c r="C57" s="83" t="s">
        <v>16</v>
      </c>
      <c r="D57" s="83" t="s">
        <v>234</v>
      </c>
      <c r="E57" s="83" t="s">
        <v>170</v>
      </c>
      <c r="F57" s="83" t="s">
        <v>170</v>
      </c>
      <c r="G57" s="83" t="s">
        <v>170</v>
      </c>
      <c r="H57" s="83" t="s">
        <v>170</v>
      </c>
      <c r="I57" s="86">
        <v>98</v>
      </c>
      <c r="J57" s="83" t="s">
        <v>236</v>
      </c>
      <c r="K57" s="84" t="s">
        <v>232</v>
      </c>
    </row>
    <row r="58" spans="1:12" x14ac:dyDescent="0.25">
      <c r="A58" s="17" t="s">
        <v>35</v>
      </c>
      <c r="B58" s="17" t="s">
        <v>19</v>
      </c>
      <c r="C58" s="1" t="s">
        <v>19</v>
      </c>
      <c r="D58" s="1" t="s">
        <v>10</v>
      </c>
      <c r="E58" s="1" t="s">
        <v>170</v>
      </c>
      <c r="F58" s="1" t="s">
        <v>29</v>
      </c>
      <c r="G58" s="1" t="s">
        <v>170</v>
      </c>
      <c r="H58" s="1" t="s">
        <v>45</v>
      </c>
      <c r="I58" s="1">
        <v>66</v>
      </c>
      <c r="J58" s="1" t="s">
        <v>20</v>
      </c>
      <c r="K58" s="3" t="s">
        <v>48</v>
      </c>
    </row>
    <row r="59" spans="1:12" x14ac:dyDescent="0.25">
      <c r="A59" s="17" t="s">
        <v>35</v>
      </c>
      <c r="B59" s="17" t="s">
        <v>19</v>
      </c>
      <c r="C59" s="1" t="s">
        <v>19</v>
      </c>
      <c r="D59" s="1" t="s">
        <v>17</v>
      </c>
      <c r="E59" s="1">
        <v>1</v>
      </c>
      <c r="F59" s="1" t="s">
        <v>29</v>
      </c>
      <c r="G59" s="1" t="s">
        <v>170</v>
      </c>
      <c r="H59" s="1" t="s">
        <v>45</v>
      </c>
      <c r="I59" s="1">
        <v>72</v>
      </c>
      <c r="J59" s="1" t="s">
        <v>20</v>
      </c>
      <c r="K59" s="3" t="s">
        <v>25</v>
      </c>
    </row>
    <row r="60" spans="1:12" x14ac:dyDescent="0.25">
      <c r="A60" s="17" t="s">
        <v>35</v>
      </c>
      <c r="B60" s="17" t="s">
        <v>19</v>
      </c>
      <c r="C60" s="1" t="s">
        <v>19</v>
      </c>
      <c r="D60" s="1" t="s">
        <v>17</v>
      </c>
      <c r="E60" s="1">
        <v>6.5</v>
      </c>
      <c r="F60" s="1" t="s">
        <v>29</v>
      </c>
      <c r="G60" s="1" t="s">
        <v>170</v>
      </c>
      <c r="H60" s="1" t="s">
        <v>54</v>
      </c>
      <c r="I60" s="1">
        <v>138</v>
      </c>
      <c r="J60" s="1" t="s">
        <v>9</v>
      </c>
      <c r="K60" s="3" t="s">
        <v>28</v>
      </c>
    </row>
    <row r="61" spans="1:12" s="53" customFormat="1" x14ac:dyDescent="0.25">
      <c r="A61" s="51" t="s">
        <v>35</v>
      </c>
      <c r="B61" s="51" t="s">
        <v>19</v>
      </c>
      <c r="C61" s="52" t="s">
        <v>19</v>
      </c>
      <c r="D61" s="52" t="s">
        <v>17</v>
      </c>
      <c r="E61" s="52">
        <v>13</v>
      </c>
      <c r="F61" s="52" t="s">
        <v>29</v>
      </c>
      <c r="G61" s="52" t="s">
        <v>131</v>
      </c>
      <c r="H61" s="52" t="s">
        <v>45</v>
      </c>
      <c r="I61" s="52">
        <v>89</v>
      </c>
      <c r="J61" s="52" t="s">
        <v>21</v>
      </c>
      <c r="K61" s="50" t="s">
        <v>130</v>
      </c>
    </row>
    <row r="62" spans="1:12" s="53" customFormat="1" x14ac:dyDescent="0.25">
      <c r="A62" s="51" t="s">
        <v>35</v>
      </c>
      <c r="B62" s="51" t="s">
        <v>19</v>
      </c>
      <c r="C62" s="52" t="s">
        <v>19</v>
      </c>
      <c r="D62" s="52" t="s">
        <v>17</v>
      </c>
      <c r="E62" s="52">
        <v>13</v>
      </c>
      <c r="F62" s="52" t="s">
        <v>29</v>
      </c>
      <c r="G62" s="52" t="s">
        <v>50</v>
      </c>
      <c r="H62" s="52" t="s">
        <v>45</v>
      </c>
      <c r="I62" s="52">
        <v>92</v>
      </c>
      <c r="J62" s="52" t="s">
        <v>21</v>
      </c>
      <c r="K62" s="50" t="s">
        <v>130</v>
      </c>
    </row>
    <row r="63" spans="1:12" s="85" customFormat="1" x14ac:dyDescent="0.25">
      <c r="A63" s="82" t="s">
        <v>35</v>
      </c>
      <c r="B63" s="82" t="s">
        <v>19</v>
      </c>
      <c r="C63" s="83" t="s">
        <v>19</v>
      </c>
      <c r="D63" s="83" t="s">
        <v>234</v>
      </c>
      <c r="E63" s="83" t="s">
        <v>170</v>
      </c>
      <c r="F63" s="83" t="s">
        <v>170</v>
      </c>
      <c r="G63" s="83" t="s">
        <v>170</v>
      </c>
      <c r="H63" s="83" t="s">
        <v>170</v>
      </c>
      <c r="I63" s="86">
        <v>95</v>
      </c>
      <c r="J63" s="83" t="s">
        <v>236</v>
      </c>
      <c r="K63" s="84" t="s">
        <v>232</v>
      </c>
    </row>
    <row r="65" spans="1:12" x14ac:dyDescent="0.25">
      <c r="A65" s="17" t="s">
        <v>35</v>
      </c>
      <c r="B65" s="17" t="s">
        <v>39</v>
      </c>
      <c r="C65" s="1" t="s">
        <v>19</v>
      </c>
      <c r="D65" s="1" t="s">
        <v>170</v>
      </c>
      <c r="E65" s="1" t="s">
        <v>170</v>
      </c>
      <c r="F65" s="1" t="s">
        <v>29</v>
      </c>
      <c r="G65" s="1" t="s">
        <v>50</v>
      </c>
      <c r="H65" s="1" t="s">
        <v>45</v>
      </c>
      <c r="I65" s="1">
        <v>94</v>
      </c>
      <c r="J65" s="1" t="s">
        <v>21</v>
      </c>
      <c r="K65" s="3" t="s">
        <v>36</v>
      </c>
      <c r="L65" s="8"/>
    </row>
    <row r="66" spans="1:12" ht="12.75" x14ac:dyDescent="0.25">
      <c r="A66" s="17" t="s">
        <v>35</v>
      </c>
      <c r="B66" s="28" t="s">
        <v>39</v>
      </c>
      <c r="C66" s="49" t="s">
        <v>19</v>
      </c>
      <c r="D66" s="49" t="s">
        <v>10</v>
      </c>
      <c r="E66" s="1" t="s">
        <v>170</v>
      </c>
      <c r="F66" s="49" t="s">
        <v>29</v>
      </c>
      <c r="G66" s="1" t="s">
        <v>50</v>
      </c>
      <c r="H66" s="1" t="s">
        <v>45</v>
      </c>
      <c r="I66" s="1">
        <v>91</v>
      </c>
      <c r="J66" s="49" t="s">
        <v>20</v>
      </c>
      <c r="K66" s="7" t="s">
        <v>226</v>
      </c>
      <c r="L66" s="23" t="s">
        <v>228</v>
      </c>
    </row>
    <row r="67" spans="1:12" ht="12.75" x14ac:dyDescent="0.25">
      <c r="A67" s="17" t="s">
        <v>35</v>
      </c>
      <c r="B67" s="28" t="s">
        <v>39</v>
      </c>
      <c r="C67" s="49" t="s">
        <v>19</v>
      </c>
      <c r="D67" s="49" t="s">
        <v>10</v>
      </c>
      <c r="E67" s="1" t="s">
        <v>170</v>
      </c>
      <c r="F67" s="49" t="s">
        <v>29</v>
      </c>
      <c r="G67" s="1" t="s">
        <v>50</v>
      </c>
      <c r="H67" s="1" t="s">
        <v>45</v>
      </c>
      <c r="I67" s="1">
        <v>86</v>
      </c>
      <c r="J67" s="49" t="s">
        <v>20</v>
      </c>
      <c r="K67" s="7" t="s">
        <v>226</v>
      </c>
      <c r="L67" s="23" t="s">
        <v>231</v>
      </c>
    </row>
    <row r="68" spans="1:12" x14ac:dyDescent="0.25">
      <c r="A68" s="17" t="s">
        <v>35</v>
      </c>
      <c r="B68" s="17" t="s">
        <v>39</v>
      </c>
      <c r="C68" s="1" t="s">
        <v>19</v>
      </c>
      <c r="D68" s="1" t="s">
        <v>17</v>
      </c>
      <c r="E68" s="1">
        <v>4</v>
      </c>
      <c r="F68" s="1" t="s">
        <v>29</v>
      </c>
      <c r="G68" s="1" t="s">
        <v>50</v>
      </c>
      <c r="H68" s="1" t="s">
        <v>45</v>
      </c>
      <c r="I68" s="1">
        <v>103</v>
      </c>
      <c r="J68" s="1" t="s">
        <v>20</v>
      </c>
      <c r="K68" s="144" t="s">
        <v>37</v>
      </c>
      <c r="L68" s="144"/>
    </row>
    <row r="69" spans="1:12" s="53" customFormat="1" x14ac:dyDescent="0.25">
      <c r="A69" s="51" t="s">
        <v>35</v>
      </c>
      <c r="B69" s="51" t="s">
        <v>39</v>
      </c>
      <c r="C69" s="52" t="s">
        <v>19</v>
      </c>
      <c r="D69" s="52" t="s">
        <v>17</v>
      </c>
      <c r="E69" s="52">
        <v>10</v>
      </c>
      <c r="F69" s="52" t="s">
        <v>29</v>
      </c>
      <c r="G69" s="52" t="s">
        <v>131</v>
      </c>
      <c r="H69" s="52" t="s">
        <v>45</v>
      </c>
      <c r="I69" s="52">
        <v>118</v>
      </c>
      <c r="J69" s="52" t="s">
        <v>21</v>
      </c>
      <c r="K69" s="50" t="s">
        <v>130</v>
      </c>
    </row>
    <row r="70" spans="1:12" s="53" customFormat="1" x14ac:dyDescent="0.25">
      <c r="A70" s="51" t="s">
        <v>35</v>
      </c>
      <c r="B70" s="51" t="s">
        <v>39</v>
      </c>
      <c r="C70" s="52" t="s">
        <v>19</v>
      </c>
      <c r="D70" s="52" t="s">
        <v>17</v>
      </c>
      <c r="E70" s="52">
        <v>10</v>
      </c>
      <c r="F70" s="52" t="s">
        <v>29</v>
      </c>
      <c r="G70" s="52" t="s">
        <v>50</v>
      </c>
      <c r="H70" s="52" t="s">
        <v>45</v>
      </c>
      <c r="I70" s="52">
        <v>122</v>
      </c>
      <c r="J70" s="52" t="s">
        <v>21</v>
      </c>
      <c r="K70" s="50" t="s">
        <v>130</v>
      </c>
    </row>
    <row r="71" spans="1:12" s="85" customFormat="1" x14ac:dyDescent="0.25">
      <c r="A71" s="82" t="s">
        <v>35</v>
      </c>
      <c r="B71" s="82" t="s">
        <v>39</v>
      </c>
      <c r="C71" s="83" t="s">
        <v>19</v>
      </c>
      <c r="D71" s="83" t="s">
        <v>234</v>
      </c>
      <c r="E71" s="83" t="s">
        <v>170</v>
      </c>
      <c r="F71" s="83" t="s">
        <v>170</v>
      </c>
      <c r="G71" s="83" t="s">
        <v>170</v>
      </c>
      <c r="H71" s="83" t="s">
        <v>170</v>
      </c>
      <c r="I71" s="86">
        <v>119</v>
      </c>
      <c r="J71" s="83" t="s">
        <v>236</v>
      </c>
      <c r="K71" s="84" t="s">
        <v>232</v>
      </c>
    </row>
  </sheetData>
  <mergeCells count="1">
    <mergeCell ref="K68:L6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ySplit="1" topLeftCell="A2" activePane="bottomLeft" state="frozen"/>
      <selection pane="bottomLeft" activeCell="D33" sqref="D33"/>
    </sheetView>
  </sheetViews>
  <sheetFormatPr baseColWidth="10" defaultRowHeight="12" x14ac:dyDescent="0.25"/>
  <cols>
    <col min="1" max="1" width="8.7109375" style="17" customWidth="1"/>
    <col min="2" max="2" width="9.28515625" style="17" customWidth="1"/>
    <col min="3" max="8" width="11.42578125" style="23"/>
    <col min="9" max="9" width="11.42578125" style="99"/>
    <col min="10" max="10" width="11.42578125" style="103"/>
    <col min="11" max="11" width="11.42578125" style="23"/>
    <col min="12" max="12" width="41.140625" style="22" customWidth="1"/>
    <col min="13" max="13" width="49.28515625" style="22" customWidth="1"/>
    <col min="14" max="16384" width="11.42578125" style="23"/>
  </cols>
  <sheetData>
    <row r="1" spans="1:13" s="20" customFormat="1" ht="12.75" customHeigh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94" t="s">
        <v>44</v>
      </c>
      <c r="J1" s="100" t="s">
        <v>240</v>
      </c>
      <c r="K1" s="20" t="s">
        <v>15</v>
      </c>
      <c r="L1" s="21" t="s">
        <v>74</v>
      </c>
      <c r="M1" s="21" t="s">
        <v>75</v>
      </c>
    </row>
    <row r="2" spans="1:13" x14ac:dyDescent="0.25">
      <c r="A2" s="17" t="s">
        <v>7</v>
      </c>
      <c r="B2" s="17" t="s">
        <v>19</v>
      </c>
      <c r="C2" s="1" t="s">
        <v>170</v>
      </c>
      <c r="D2" s="1" t="s">
        <v>170</v>
      </c>
      <c r="E2" s="1" t="s">
        <v>170</v>
      </c>
      <c r="F2" s="1" t="s">
        <v>29</v>
      </c>
      <c r="G2" s="1" t="s">
        <v>170</v>
      </c>
      <c r="H2" s="1" t="s">
        <v>170</v>
      </c>
      <c r="I2" s="95">
        <v>1.1200000000000001</v>
      </c>
      <c r="J2" s="101">
        <f xml:space="preserve"> (1 - 0.03) * I2</f>
        <v>1.0864</v>
      </c>
      <c r="K2" s="1" t="s">
        <v>32</v>
      </c>
      <c r="L2" s="3" t="s">
        <v>46</v>
      </c>
    </row>
    <row r="3" spans="1:13" x14ac:dyDescent="0.25">
      <c r="A3" s="17" t="s">
        <v>7</v>
      </c>
      <c r="B3" s="17" t="s">
        <v>19</v>
      </c>
      <c r="C3" s="1" t="s">
        <v>170</v>
      </c>
      <c r="D3" s="1" t="s">
        <v>10</v>
      </c>
      <c r="E3" s="1" t="s">
        <v>170</v>
      </c>
      <c r="F3" s="1" t="s">
        <v>29</v>
      </c>
      <c r="G3" s="1" t="s">
        <v>170</v>
      </c>
      <c r="H3" s="1" t="s">
        <v>170</v>
      </c>
      <c r="I3" s="95">
        <v>1</v>
      </c>
      <c r="J3" s="101">
        <f t="shared" ref="J3:J12" si="0" xml:space="preserve"> (1 - 0.03) * I3</f>
        <v>0.97</v>
      </c>
      <c r="K3" s="1" t="s">
        <v>30</v>
      </c>
      <c r="L3" s="3" t="s">
        <v>47</v>
      </c>
      <c r="M3" s="3"/>
    </row>
    <row r="4" spans="1:13" x14ac:dyDescent="0.25">
      <c r="A4" s="17" t="s">
        <v>7</v>
      </c>
      <c r="B4" s="17" t="s">
        <v>19</v>
      </c>
      <c r="C4" s="1" t="s">
        <v>170</v>
      </c>
      <c r="D4" s="1" t="s">
        <v>10</v>
      </c>
      <c r="E4" s="1" t="s">
        <v>170</v>
      </c>
      <c r="F4" s="1" t="s">
        <v>29</v>
      </c>
      <c r="G4" s="1" t="s">
        <v>170</v>
      </c>
      <c r="H4" s="1" t="s">
        <v>170</v>
      </c>
      <c r="I4" s="95">
        <v>1.1000000000000001</v>
      </c>
      <c r="J4" s="101">
        <f t="shared" si="0"/>
        <v>1.0669999999999999</v>
      </c>
      <c r="K4" s="1" t="s">
        <v>30</v>
      </c>
      <c r="L4" s="3" t="s">
        <v>47</v>
      </c>
      <c r="M4" s="3"/>
    </row>
    <row r="5" spans="1:13" x14ac:dyDescent="0.25">
      <c r="A5" s="17" t="s">
        <v>7</v>
      </c>
      <c r="B5" s="17" t="s">
        <v>19</v>
      </c>
      <c r="C5" s="1" t="s">
        <v>16</v>
      </c>
      <c r="D5" s="1" t="s">
        <v>17</v>
      </c>
      <c r="E5" s="1">
        <v>1</v>
      </c>
      <c r="F5" s="1" t="s">
        <v>29</v>
      </c>
      <c r="G5" s="1" t="s">
        <v>170</v>
      </c>
      <c r="H5" s="1" t="s">
        <v>132</v>
      </c>
      <c r="I5" s="95">
        <v>1.19</v>
      </c>
      <c r="J5" s="101">
        <f t="shared" si="0"/>
        <v>1.1542999999999999</v>
      </c>
      <c r="K5" s="1" t="s">
        <v>20</v>
      </c>
      <c r="L5" s="3" t="s">
        <v>25</v>
      </c>
    </row>
    <row r="6" spans="1:13" s="85" customFormat="1" ht="12.75" customHeight="1" x14ac:dyDescent="0.25">
      <c r="A6" s="82" t="s">
        <v>7</v>
      </c>
      <c r="B6" s="82" t="s">
        <v>19</v>
      </c>
      <c r="C6" s="83" t="s">
        <v>16</v>
      </c>
      <c r="D6" s="83" t="s">
        <v>234</v>
      </c>
      <c r="E6" s="83" t="s">
        <v>170</v>
      </c>
      <c r="F6" s="83" t="s">
        <v>170</v>
      </c>
      <c r="G6" s="83" t="s">
        <v>170</v>
      </c>
      <c r="H6" s="83" t="s">
        <v>170</v>
      </c>
      <c r="I6" s="96">
        <v>1.22</v>
      </c>
      <c r="J6" s="101">
        <f t="shared" si="0"/>
        <v>1.1834</v>
      </c>
      <c r="K6" s="83" t="s">
        <v>236</v>
      </c>
      <c r="L6" s="84" t="s">
        <v>232</v>
      </c>
    </row>
    <row r="7" spans="1:13" x14ac:dyDescent="0.25">
      <c r="A7" s="17" t="s">
        <v>7</v>
      </c>
      <c r="B7" s="17" t="s">
        <v>19</v>
      </c>
      <c r="C7" s="1" t="s">
        <v>19</v>
      </c>
      <c r="D7" s="1" t="s">
        <v>10</v>
      </c>
      <c r="E7" s="1" t="s">
        <v>170</v>
      </c>
      <c r="F7" s="1" t="s">
        <v>29</v>
      </c>
      <c r="G7" s="1" t="s">
        <v>170</v>
      </c>
      <c r="H7" s="1" t="s">
        <v>170</v>
      </c>
      <c r="I7" s="95">
        <v>1.24</v>
      </c>
      <c r="J7" s="101">
        <f t="shared" si="0"/>
        <v>1.2027999999999999</v>
      </c>
      <c r="K7" s="1" t="s">
        <v>9</v>
      </c>
      <c r="L7" s="3" t="s">
        <v>28</v>
      </c>
    </row>
    <row r="8" spans="1:13" x14ac:dyDescent="0.25">
      <c r="A8" s="17" t="s">
        <v>7</v>
      </c>
      <c r="B8" s="17" t="s">
        <v>19</v>
      </c>
      <c r="C8" s="1" t="s">
        <v>19</v>
      </c>
      <c r="D8" s="1" t="s">
        <v>17</v>
      </c>
      <c r="E8" s="1">
        <v>1</v>
      </c>
      <c r="F8" s="1" t="s">
        <v>29</v>
      </c>
      <c r="G8" s="1" t="s">
        <v>170</v>
      </c>
      <c r="H8" s="1" t="s">
        <v>132</v>
      </c>
      <c r="I8" s="95">
        <v>1.1599999999999999</v>
      </c>
      <c r="J8" s="101">
        <f t="shared" si="0"/>
        <v>1.1252</v>
      </c>
      <c r="K8" s="1" t="s">
        <v>20</v>
      </c>
      <c r="L8" s="3" t="s">
        <v>25</v>
      </c>
    </row>
    <row r="9" spans="1:13" x14ac:dyDescent="0.25">
      <c r="A9" s="17" t="s">
        <v>7</v>
      </c>
      <c r="B9" s="17" t="s">
        <v>19</v>
      </c>
      <c r="C9" s="1" t="s">
        <v>19</v>
      </c>
      <c r="D9" s="1" t="s">
        <v>17</v>
      </c>
      <c r="E9" s="1">
        <v>4</v>
      </c>
      <c r="F9" s="1" t="s">
        <v>29</v>
      </c>
      <c r="G9" s="1" t="s">
        <v>170</v>
      </c>
      <c r="H9" s="1" t="s">
        <v>132</v>
      </c>
      <c r="I9" s="95">
        <v>1.2</v>
      </c>
      <c r="J9" s="101">
        <f t="shared" si="0"/>
        <v>1.1639999999999999</v>
      </c>
      <c r="K9" s="1" t="s">
        <v>21</v>
      </c>
      <c r="L9" s="3" t="s">
        <v>53</v>
      </c>
    </row>
    <row r="10" spans="1:13" x14ac:dyDescent="0.25">
      <c r="A10" s="17" t="s">
        <v>7</v>
      </c>
      <c r="B10" s="17" t="s">
        <v>19</v>
      </c>
      <c r="C10" s="1" t="s">
        <v>19</v>
      </c>
      <c r="D10" s="1" t="s">
        <v>17</v>
      </c>
      <c r="E10" s="1">
        <v>6.5</v>
      </c>
      <c r="F10" s="1" t="s">
        <v>29</v>
      </c>
      <c r="G10" s="1" t="s">
        <v>170</v>
      </c>
      <c r="H10" s="1" t="s">
        <v>170</v>
      </c>
      <c r="I10" s="95">
        <v>1.19</v>
      </c>
      <c r="J10" s="101">
        <f t="shared" si="0"/>
        <v>1.1542999999999999</v>
      </c>
      <c r="K10" s="1" t="s">
        <v>9</v>
      </c>
      <c r="L10" s="3" t="s">
        <v>28</v>
      </c>
    </row>
    <row r="11" spans="1:13" s="53" customFormat="1" x14ac:dyDescent="0.25">
      <c r="A11" s="51" t="s">
        <v>7</v>
      </c>
      <c r="B11" s="51" t="s">
        <v>19</v>
      </c>
      <c r="C11" s="52" t="s">
        <v>19</v>
      </c>
      <c r="D11" s="52" t="s">
        <v>17</v>
      </c>
      <c r="E11" s="52">
        <v>13</v>
      </c>
      <c r="F11" s="52" t="s">
        <v>29</v>
      </c>
      <c r="G11" s="52" t="s">
        <v>131</v>
      </c>
      <c r="H11" s="52" t="s">
        <v>133</v>
      </c>
      <c r="I11" s="97">
        <v>1.1599999999999999</v>
      </c>
      <c r="J11" s="101">
        <f xml:space="preserve">  I11</f>
        <v>1.1599999999999999</v>
      </c>
      <c r="K11" s="52" t="s">
        <v>21</v>
      </c>
      <c r="L11" s="50" t="s">
        <v>130</v>
      </c>
    </row>
    <row r="12" spans="1:13" s="85" customFormat="1" x14ac:dyDescent="0.25">
      <c r="A12" s="82" t="s">
        <v>7</v>
      </c>
      <c r="B12" s="82" t="s">
        <v>19</v>
      </c>
      <c r="C12" s="83" t="s">
        <v>19</v>
      </c>
      <c r="D12" s="83" t="s">
        <v>234</v>
      </c>
      <c r="E12" s="83" t="s">
        <v>170</v>
      </c>
      <c r="F12" s="83" t="s">
        <v>170</v>
      </c>
      <c r="G12" s="83" t="s">
        <v>170</v>
      </c>
      <c r="H12" s="83" t="s">
        <v>170</v>
      </c>
      <c r="I12" s="96">
        <v>1.22</v>
      </c>
      <c r="J12" s="101">
        <f t="shared" si="0"/>
        <v>1.1834</v>
      </c>
      <c r="K12" s="83" t="s">
        <v>236</v>
      </c>
      <c r="L12" s="84" t="s">
        <v>232</v>
      </c>
    </row>
    <row r="13" spans="1:13" x14ac:dyDescent="0.25">
      <c r="C13" s="1"/>
      <c r="D13" s="1"/>
      <c r="E13" s="1"/>
      <c r="F13" s="1"/>
      <c r="G13" s="1"/>
      <c r="H13" s="6"/>
      <c r="I13" s="95"/>
      <c r="J13" s="101"/>
      <c r="K13" s="1"/>
      <c r="L13" s="81"/>
    </row>
    <row r="14" spans="1:13" ht="12.75" x14ac:dyDescent="0.25">
      <c r="A14" s="17" t="s">
        <v>7</v>
      </c>
      <c r="B14" s="28" t="s">
        <v>39</v>
      </c>
      <c r="C14" s="49" t="s">
        <v>19</v>
      </c>
      <c r="D14" s="49" t="s">
        <v>10</v>
      </c>
      <c r="E14" s="1" t="s">
        <v>170</v>
      </c>
      <c r="F14" s="49" t="s">
        <v>230</v>
      </c>
      <c r="G14" s="1" t="s">
        <v>50</v>
      </c>
      <c r="H14" s="1" t="s">
        <v>132</v>
      </c>
      <c r="I14" s="95">
        <v>1.18</v>
      </c>
      <c r="J14" s="101">
        <f t="shared" ref="J14:J20" si="1" xml:space="preserve"> (1 - 0.03) * I14</f>
        <v>1.1445999999999998</v>
      </c>
      <c r="K14" s="49" t="s">
        <v>20</v>
      </c>
      <c r="L14" s="7" t="s">
        <v>226</v>
      </c>
      <c r="M14" s="23" t="s">
        <v>228</v>
      </c>
    </row>
    <row r="15" spans="1:13" ht="12.75" x14ac:dyDescent="0.25">
      <c r="A15" s="17" t="s">
        <v>7</v>
      </c>
      <c r="B15" s="28" t="s">
        <v>39</v>
      </c>
      <c r="C15" s="49" t="s">
        <v>19</v>
      </c>
      <c r="D15" s="49" t="s">
        <v>10</v>
      </c>
      <c r="E15" s="1" t="s">
        <v>170</v>
      </c>
      <c r="F15" s="49" t="s">
        <v>230</v>
      </c>
      <c r="G15" s="1" t="s">
        <v>50</v>
      </c>
      <c r="H15" s="1" t="s">
        <v>132</v>
      </c>
      <c r="I15" s="95">
        <v>1.23</v>
      </c>
      <c r="J15" s="101">
        <f t="shared" si="1"/>
        <v>1.1931</v>
      </c>
      <c r="K15" s="49" t="s">
        <v>20</v>
      </c>
      <c r="L15" s="7" t="s">
        <v>226</v>
      </c>
      <c r="M15" s="23" t="s">
        <v>231</v>
      </c>
    </row>
    <row r="16" spans="1:13" x14ac:dyDescent="0.25">
      <c r="A16" s="17" t="s">
        <v>7</v>
      </c>
      <c r="B16" s="17" t="s">
        <v>39</v>
      </c>
      <c r="C16" s="1" t="s">
        <v>19</v>
      </c>
      <c r="D16" s="1" t="s">
        <v>10</v>
      </c>
      <c r="E16" s="1" t="s">
        <v>170</v>
      </c>
      <c r="F16" s="1" t="s">
        <v>29</v>
      </c>
      <c r="G16" s="1" t="s">
        <v>170</v>
      </c>
      <c r="H16" s="1" t="s">
        <v>170</v>
      </c>
      <c r="I16" s="95">
        <v>1.24</v>
      </c>
      <c r="J16" s="101">
        <f t="shared" si="1"/>
        <v>1.2027999999999999</v>
      </c>
      <c r="K16" s="1" t="s">
        <v>20</v>
      </c>
      <c r="L16" s="3" t="s">
        <v>109</v>
      </c>
    </row>
    <row r="17" spans="1:13" x14ac:dyDescent="0.25">
      <c r="A17" s="17" t="s">
        <v>7</v>
      </c>
      <c r="B17" s="17" t="s">
        <v>39</v>
      </c>
      <c r="C17" s="1" t="s">
        <v>19</v>
      </c>
      <c r="D17" s="1" t="s">
        <v>10</v>
      </c>
      <c r="E17" s="1" t="s">
        <v>170</v>
      </c>
      <c r="F17" s="1" t="s">
        <v>49</v>
      </c>
      <c r="G17" s="1" t="s">
        <v>170</v>
      </c>
      <c r="H17" s="1" t="s">
        <v>170</v>
      </c>
      <c r="I17" s="95">
        <v>1.36</v>
      </c>
      <c r="J17" s="101">
        <f t="shared" si="1"/>
        <v>1.3192000000000002</v>
      </c>
      <c r="K17" s="1" t="s">
        <v>20</v>
      </c>
      <c r="L17" s="3" t="s">
        <v>109</v>
      </c>
    </row>
    <row r="18" spans="1:13" x14ac:dyDescent="0.25">
      <c r="A18" s="17" t="s">
        <v>7</v>
      </c>
      <c r="B18" s="17" t="s">
        <v>39</v>
      </c>
      <c r="C18" s="1" t="s">
        <v>19</v>
      </c>
      <c r="D18" s="1" t="s">
        <v>17</v>
      </c>
      <c r="E18" s="1">
        <v>3</v>
      </c>
      <c r="F18" s="1" t="s">
        <v>49</v>
      </c>
      <c r="G18" s="1" t="s">
        <v>170</v>
      </c>
      <c r="H18" s="1" t="s">
        <v>170</v>
      </c>
      <c r="I18" s="95">
        <v>1.47</v>
      </c>
      <c r="J18" s="101">
        <f t="shared" si="1"/>
        <v>1.4258999999999999</v>
      </c>
      <c r="K18" s="1" t="s">
        <v>20</v>
      </c>
      <c r="L18" s="3" t="s">
        <v>51</v>
      </c>
    </row>
    <row r="19" spans="1:13" s="53" customFormat="1" x14ac:dyDescent="0.25">
      <c r="A19" s="51" t="s">
        <v>7</v>
      </c>
      <c r="B19" s="51" t="s">
        <v>39</v>
      </c>
      <c r="C19" s="52" t="s">
        <v>19</v>
      </c>
      <c r="D19" s="52" t="s">
        <v>17</v>
      </c>
      <c r="E19" s="52">
        <v>10</v>
      </c>
      <c r="F19" s="52" t="s">
        <v>29</v>
      </c>
      <c r="G19" s="52" t="s">
        <v>131</v>
      </c>
      <c r="H19" s="52" t="s">
        <v>133</v>
      </c>
      <c r="I19" s="97">
        <v>1.7</v>
      </c>
      <c r="J19" s="101">
        <f xml:space="preserve">  I19</f>
        <v>1.7</v>
      </c>
      <c r="K19" s="52" t="s">
        <v>21</v>
      </c>
      <c r="L19" s="50" t="s">
        <v>130</v>
      </c>
    </row>
    <row r="20" spans="1:13" s="85" customFormat="1" x14ac:dyDescent="0.25">
      <c r="A20" s="82" t="s">
        <v>7</v>
      </c>
      <c r="B20" s="82" t="s">
        <v>39</v>
      </c>
      <c r="C20" s="83" t="s">
        <v>19</v>
      </c>
      <c r="D20" s="83" t="s">
        <v>234</v>
      </c>
      <c r="E20" s="83" t="s">
        <v>170</v>
      </c>
      <c r="F20" s="83" t="s">
        <v>170</v>
      </c>
      <c r="G20" s="83" t="s">
        <v>170</v>
      </c>
      <c r="H20" s="83" t="s">
        <v>170</v>
      </c>
      <c r="I20" s="96">
        <v>1.26</v>
      </c>
      <c r="J20" s="101">
        <f t="shared" si="1"/>
        <v>1.2222</v>
      </c>
      <c r="K20" s="83" t="s">
        <v>236</v>
      </c>
      <c r="L20" s="84" t="s">
        <v>232</v>
      </c>
    </row>
    <row r="21" spans="1:13" x14ac:dyDescent="0.25">
      <c r="C21" s="1"/>
      <c r="D21" s="1"/>
      <c r="E21" s="1"/>
      <c r="F21" s="1"/>
      <c r="G21" s="1"/>
      <c r="H21" s="1"/>
      <c r="I21" s="95"/>
      <c r="J21" s="101"/>
      <c r="K21" s="1"/>
      <c r="L21" s="3"/>
    </row>
    <row r="22" spans="1:13" s="25" customFormat="1" x14ac:dyDescent="0.25">
      <c r="A22" s="18"/>
      <c r="B22" s="18"/>
      <c r="C22" s="12"/>
      <c r="D22" s="12"/>
      <c r="E22" s="12"/>
      <c r="F22" s="12"/>
      <c r="G22" s="12"/>
      <c r="H22" s="12"/>
      <c r="I22" s="98"/>
      <c r="J22" s="102"/>
      <c r="K22" s="12"/>
      <c r="L22" s="13"/>
      <c r="M22" s="24"/>
    </row>
    <row r="23" spans="1:13" x14ac:dyDescent="0.25">
      <c r="A23" s="17" t="s">
        <v>35</v>
      </c>
      <c r="B23" s="17" t="s">
        <v>19</v>
      </c>
      <c r="C23" s="1" t="s">
        <v>170</v>
      </c>
      <c r="D23" s="1" t="s">
        <v>10</v>
      </c>
      <c r="E23" s="1" t="s">
        <v>170</v>
      </c>
      <c r="F23" s="1" t="s">
        <v>29</v>
      </c>
      <c r="G23" s="1" t="s">
        <v>170</v>
      </c>
      <c r="H23" s="1" t="s">
        <v>170</v>
      </c>
      <c r="I23" s="95">
        <v>1.01</v>
      </c>
      <c r="J23" s="101">
        <f t="shared" ref="J23:J31" si="2" xml:space="preserve"> (1 - 0.03) * I23</f>
        <v>0.97970000000000002</v>
      </c>
      <c r="K23" s="1" t="s">
        <v>30</v>
      </c>
      <c r="L23" s="3" t="s">
        <v>47</v>
      </c>
      <c r="M23" s="3"/>
    </row>
    <row r="24" spans="1:13" x14ac:dyDescent="0.25">
      <c r="A24" s="17" t="s">
        <v>35</v>
      </c>
      <c r="B24" s="17" t="s">
        <v>19</v>
      </c>
      <c r="C24" s="1" t="s">
        <v>170</v>
      </c>
      <c r="D24" s="1" t="s">
        <v>10</v>
      </c>
      <c r="E24" s="1" t="s">
        <v>170</v>
      </c>
      <c r="F24" s="1" t="s">
        <v>29</v>
      </c>
      <c r="G24" s="1" t="s">
        <v>170</v>
      </c>
      <c r="H24" s="1" t="s">
        <v>170</v>
      </c>
      <c r="I24" s="95">
        <v>1.07</v>
      </c>
      <c r="J24" s="101">
        <f t="shared" si="2"/>
        <v>1.0379</v>
      </c>
      <c r="K24" s="1" t="s">
        <v>30</v>
      </c>
      <c r="L24" s="3" t="s">
        <v>47</v>
      </c>
      <c r="M24" s="3"/>
    </row>
    <row r="25" spans="1:13" ht="14.25" customHeight="1" x14ac:dyDescent="0.25">
      <c r="A25" s="17" t="s">
        <v>35</v>
      </c>
      <c r="B25" s="17" t="s">
        <v>19</v>
      </c>
      <c r="C25" s="1" t="s">
        <v>16</v>
      </c>
      <c r="D25" s="1" t="s">
        <v>17</v>
      </c>
      <c r="E25" s="1">
        <v>1</v>
      </c>
      <c r="F25" s="1" t="s">
        <v>29</v>
      </c>
      <c r="G25" s="1" t="s">
        <v>170</v>
      </c>
      <c r="H25" s="1" t="s">
        <v>132</v>
      </c>
      <c r="I25" s="95">
        <v>1.07</v>
      </c>
      <c r="J25" s="101">
        <f t="shared" si="2"/>
        <v>1.0379</v>
      </c>
      <c r="K25" s="1" t="s">
        <v>20</v>
      </c>
      <c r="L25" s="3" t="s">
        <v>25</v>
      </c>
    </row>
    <row r="26" spans="1:13" s="85" customFormat="1" ht="12.75" customHeight="1" x14ac:dyDescent="0.25">
      <c r="A26" s="82" t="s">
        <v>35</v>
      </c>
      <c r="B26" s="82" t="s">
        <v>19</v>
      </c>
      <c r="C26" s="83" t="s">
        <v>16</v>
      </c>
      <c r="D26" s="83" t="s">
        <v>234</v>
      </c>
      <c r="E26" s="83" t="s">
        <v>170</v>
      </c>
      <c r="F26" s="83" t="s">
        <v>170</v>
      </c>
      <c r="G26" s="83" t="s">
        <v>170</v>
      </c>
      <c r="H26" s="83" t="s">
        <v>170</v>
      </c>
      <c r="I26" s="96">
        <v>1.07</v>
      </c>
      <c r="J26" s="101">
        <f t="shared" si="2"/>
        <v>1.0379</v>
      </c>
      <c r="K26" s="83" t="s">
        <v>236</v>
      </c>
      <c r="L26" s="84" t="s">
        <v>232</v>
      </c>
    </row>
    <row r="27" spans="1:13" x14ac:dyDescent="0.25">
      <c r="A27" s="17" t="s">
        <v>35</v>
      </c>
      <c r="B27" s="17" t="s">
        <v>19</v>
      </c>
      <c r="C27" s="1" t="s">
        <v>19</v>
      </c>
      <c r="D27" s="1" t="s">
        <v>10</v>
      </c>
      <c r="E27" s="1" t="s">
        <v>170</v>
      </c>
      <c r="F27" s="1" t="s">
        <v>29</v>
      </c>
      <c r="G27" s="1" t="s">
        <v>170</v>
      </c>
      <c r="H27" s="1" t="s">
        <v>170</v>
      </c>
      <c r="I27" s="95">
        <v>1.06</v>
      </c>
      <c r="J27" s="101">
        <f t="shared" si="2"/>
        <v>1.0282</v>
      </c>
      <c r="K27" s="1" t="s">
        <v>9</v>
      </c>
      <c r="L27" s="3" t="s">
        <v>28</v>
      </c>
    </row>
    <row r="28" spans="1:13" x14ac:dyDescent="0.25">
      <c r="A28" s="17" t="s">
        <v>35</v>
      </c>
      <c r="B28" s="17" t="s">
        <v>19</v>
      </c>
      <c r="C28" s="1" t="s">
        <v>19</v>
      </c>
      <c r="D28" s="1" t="s">
        <v>17</v>
      </c>
      <c r="E28" s="1">
        <v>1</v>
      </c>
      <c r="F28" s="1" t="s">
        <v>29</v>
      </c>
      <c r="G28" s="1" t="s">
        <v>170</v>
      </c>
      <c r="H28" s="1" t="s">
        <v>132</v>
      </c>
      <c r="I28" s="95">
        <v>1.05</v>
      </c>
      <c r="J28" s="101">
        <f t="shared" si="2"/>
        <v>1.0185</v>
      </c>
      <c r="K28" s="1" t="s">
        <v>20</v>
      </c>
      <c r="L28" s="3" t="s">
        <v>25</v>
      </c>
    </row>
    <row r="29" spans="1:13" x14ac:dyDescent="0.25">
      <c r="A29" s="17" t="s">
        <v>35</v>
      </c>
      <c r="B29" s="17" t="s">
        <v>19</v>
      </c>
      <c r="C29" s="1" t="s">
        <v>19</v>
      </c>
      <c r="D29" s="1" t="s">
        <v>17</v>
      </c>
      <c r="E29" s="1">
        <v>6.5</v>
      </c>
      <c r="F29" s="1" t="s">
        <v>29</v>
      </c>
      <c r="G29" s="1" t="s">
        <v>170</v>
      </c>
      <c r="H29" s="1" t="s">
        <v>170</v>
      </c>
      <c r="I29" s="95">
        <v>1.04</v>
      </c>
      <c r="J29" s="101">
        <f t="shared" si="2"/>
        <v>1.0087999999999999</v>
      </c>
      <c r="K29" s="1" t="s">
        <v>9</v>
      </c>
      <c r="L29" s="3" t="s">
        <v>28</v>
      </c>
    </row>
    <row r="30" spans="1:13" s="53" customFormat="1" x14ac:dyDescent="0.25">
      <c r="A30" s="51" t="s">
        <v>35</v>
      </c>
      <c r="B30" s="51" t="s">
        <v>19</v>
      </c>
      <c r="C30" s="52" t="s">
        <v>19</v>
      </c>
      <c r="D30" s="52" t="s">
        <v>17</v>
      </c>
      <c r="E30" s="52">
        <v>13</v>
      </c>
      <c r="F30" s="52" t="s">
        <v>29</v>
      </c>
      <c r="G30" s="52" t="s">
        <v>131</v>
      </c>
      <c r="H30" s="52" t="s">
        <v>133</v>
      </c>
      <c r="I30" s="97">
        <v>1.04</v>
      </c>
      <c r="J30" s="101">
        <f xml:space="preserve">  I30</f>
        <v>1.04</v>
      </c>
      <c r="K30" s="52" t="s">
        <v>21</v>
      </c>
      <c r="L30" s="50" t="s">
        <v>130</v>
      </c>
    </row>
    <row r="31" spans="1:13" s="85" customFormat="1" x14ac:dyDescent="0.25">
      <c r="A31" s="82" t="s">
        <v>35</v>
      </c>
      <c r="B31" s="82" t="s">
        <v>19</v>
      </c>
      <c r="C31" s="83" t="s">
        <v>19</v>
      </c>
      <c r="D31" s="83" t="s">
        <v>234</v>
      </c>
      <c r="E31" s="83" t="s">
        <v>170</v>
      </c>
      <c r="F31" s="83" t="s">
        <v>170</v>
      </c>
      <c r="G31" s="83" t="s">
        <v>170</v>
      </c>
      <c r="H31" s="83" t="s">
        <v>170</v>
      </c>
      <c r="I31" s="96">
        <v>1.04</v>
      </c>
      <c r="J31" s="101">
        <f t="shared" si="2"/>
        <v>1.0087999999999999</v>
      </c>
      <c r="K31" s="83" t="s">
        <v>236</v>
      </c>
      <c r="L31" s="84" t="s">
        <v>232</v>
      </c>
    </row>
    <row r="33" spans="1:13" x14ac:dyDescent="0.25">
      <c r="A33" s="17" t="s">
        <v>35</v>
      </c>
      <c r="B33" s="17" t="s">
        <v>39</v>
      </c>
      <c r="C33" s="1" t="s">
        <v>19</v>
      </c>
      <c r="D33" s="1" t="s">
        <v>170</v>
      </c>
      <c r="E33" s="1" t="s">
        <v>170</v>
      </c>
      <c r="F33" s="1" t="s">
        <v>29</v>
      </c>
      <c r="G33" s="1" t="s">
        <v>170</v>
      </c>
      <c r="H33" s="1" t="s">
        <v>170</v>
      </c>
      <c r="I33" s="95">
        <v>1.0900000000000001</v>
      </c>
      <c r="J33" s="101">
        <f t="shared" ref="J33:J38" si="3" xml:space="preserve"> (1 - 0.03) * I33</f>
        <v>1.0573000000000001</v>
      </c>
      <c r="K33" s="1" t="s">
        <v>21</v>
      </c>
      <c r="L33" s="3" t="s">
        <v>36</v>
      </c>
    </row>
    <row r="34" spans="1:13" ht="12.75" x14ac:dyDescent="0.25">
      <c r="A34" s="17" t="s">
        <v>35</v>
      </c>
      <c r="B34" s="28" t="s">
        <v>39</v>
      </c>
      <c r="C34" s="49" t="s">
        <v>19</v>
      </c>
      <c r="D34" s="49" t="s">
        <v>10</v>
      </c>
      <c r="E34" s="1" t="s">
        <v>170</v>
      </c>
      <c r="F34" s="49" t="s">
        <v>29</v>
      </c>
      <c r="G34" s="1" t="s">
        <v>50</v>
      </c>
      <c r="H34" s="1" t="s">
        <v>132</v>
      </c>
      <c r="I34" s="95">
        <v>1.06</v>
      </c>
      <c r="J34" s="101">
        <f t="shared" si="3"/>
        <v>1.0282</v>
      </c>
      <c r="K34" s="49" t="s">
        <v>20</v>
      </c>
      <c r="L34" s="7" t="s">
        <v>226</v>
      </c>
      <c r="M34" s="23" t="s">
        <v>228</v>
      </c>
    </row>
    <row r="35" spans="1:13" ht="12.75" x14ac:dyDescent="0.25">
      <c r="A35" s="17" t="s">
        <v>35</v>
      </c>
      <c r="B35" s="28" t="s">
        <v>39</v>
      </c>
      <c r="C35" s="49" t="s">
        <v>19</v>
      </c>
      <c r="D35" s="49" t="s">
        <v>10</v>
      </c>
      <c r="E35" s="1" t="s">
        <v>170</v>
      </c>
      <c r="F35" s="49" t="s">
        <v>29</v>
      </c>
      <c r="G35" s="1" t="s">
        <v>50</v>
      </c>
      <c r="H35" s="1" t="s">
        <v>132</v>
      </c>
      <c r="I35" s="95">
        <v>1.05</v>
      </c>
      <c r="J35" s="101">
        <f t="shared" si="3"/>
        <v>1.0185</v>
      </c>
      <c r="K35" s="49" t="s">
        <v>20</v>
      </c>
      <c r="L35" s="7" t="s">
        <v>226</v>
      </c>
      <c r="M35" s="23" t="s">
        <v>231</v>
      </c>
    </row>
    <row r="36" spans="1:13" x14ac:dyDescent="0.25">
      <c r="A36" s="17" t="s">
        <v>35</v>
      </c>
      <c r="B36" s="17" t="s">
        <v>39</v>
      </c>
      <c r="C36" s="1" t="s">
        <v>19</v>
      </c>
      <c r="D36" s="1" t="s">
        <v>17</v>
      </c>
      <c r="E36" s="1">
        <v>4</v>
      </c>
      <c r="F36" s="1" t="s">
        <v>29</v>
      </c>
      <c r="G36" s="1" t="s">
        <v>170</v>
      </c>
      <c r="H36" s="1" t="s">
        <v>170</v>
      </c>
      <c r="I36" s="95">
        <v>1.1100000000000001</v>
      </c>
      <c r="J36" s="101">
        <f t="shared" si="3"/>
        <v>1.0767</v>
      </c>
      <c r="K36" s="1" t="s">
        <v>20</v>
      </c>
      <c r="L36" s="3" t="s">
        <v>37</v>
      </c>
    </row>
    <row r="37" spans="1:13" s="53" customFormat="1" x14ac:dyDescent="0.25">
      <c r="A37" s="51" t="s">
        <v>35</v>
      </c>
      <c r="B37" s="51" t="s">
        <v>39</v>
      </c>
      <c r="C37" s="52" t="s">
        <v>19</v>
      </c>
      <c r="D37" s="52" t="s">
        <v>17</v>
      </c>
      <c r="E37" s="52">
        <v>10</v>
      </c>
      <c r="F37" s="52" t="s">
        <v>29</v>
      </c>
      <c r="G37" s="52" t="s">
        <v>131</v>
      </c>
      <c r="H37" s="52" t="s">
        <v>133</v>
      </c>
      <c r="I37" s="97">
        <v>1.1000000000000001</v>
      </c>
      <c r="J37" s="101">
        <f xml:space="preserve">  I37</f>
        <v>1.1000000000000001</v>
      </c>
      <c r="K37" s="52" t="s">
        <v>21</v>
      </c>
      <c r="L37" s="50" t="s">
        <v>130</v>
      </c>
    </row>
    <row r="38" spans="1:13" s="85" customFormat="1" x14ac:dyDescent="0.25">
      <c r="A38" s="82" t="s">
        <v>35</v>
      </c>
      <c r="B38" s="82" t="s">
        <v>39</v>
      </c>
      <c r="C38" s="83" t="s">
        <v>19</v>
      </c>
      <c r="D38" s="83" t="s">
        <v>234</v>
      </c>
      <c r="E38" s="83" t="s">
        <v>170</v>
      </c>
      <c r="F38" s="83" t="s">
        <v>170</v>
      </c>
      <c r="G38" s="83" t="s">
        <v>170</v>
      </c>
      <c r="H38" s="83" t="s">
        <v>170</v>
      </c>
      <c r="I38" s="96">
        <v>1.1100000000000001</v>
      </c>
      <c r="J38" s="101">
        <f t="shared" si="3"/>
        <v>1.0767</v>
      </c>
      <c r="K38" s="83" t="s">
        <v>236</v>
      </c>
      <c r="L38" s="84" t="s">
        <v>232</v>
      </c>
    </row>
    <row r="42" spans="1:13" x14ac:dyDescent="0.25">
      <c r="C42" s="1"/>
      <c r="D42" s="1"/>
      <c r="E42" s="1"/>
      <c r="F42" s="1"/>
      <c r="G42" s="1"/>
      <c r="H42" s="6"/>
      <c r="I42" s="95"/>
      <c r="J42" s="101"/>
      <c r="K42" s="1"/>
      <c r="L42" s="3"/>
    </row>
    <row r="43" spans="1:13" x14ac:dyDescent="0.25">
      <c r="C43" s="1"/>
      <c r="D43" s="1"/>
      <c r="E43" s="1"/>
      <c r="F43" s="1"/>
      <c r="G43" s="1"/>
      <c r="H43" s="6"/>
      <c r="I43" s="95"/>
      <c r="J43" s="101"/>
      <c r="K43" s="1"/>
      <c r="L43" s="3"/>
    </row>
    <row r="44" spans="1:13" x14ac:dyDescent="0.25">
      <c r="C44" s="1"/>
      <c r="D44" s="1"/>
      <c r="E44" s="1"/>
      <c r="F44" s="1"/>
      <c r="G44" s="1"/>
      <c r="H44" s="6"/>
      <c r="I44" s="95"/>
      <c r="J44" s="101"/>
      <c r="K44" s="1"/>
      <c r="L44" s="3"/>
    </row>
    <row r="45" spans="1:13" x14ac:dyDescent="0.25">
      <c r="C45" s="1"/>
      <c r="D45" s="1"/>
      <c r="E45" s="1"/>
      <c r="F45" s="1"/>
      <c r="G45" s="1"/>
      <c r="H45" s="6"/>
      <c r="I45" s="95"/>
      <c r="J45" s="101"/>
      <c r="K45" s="1"/>
      <c r="L45" s="3"/>
    </row>
    <row r="46" spans="1:13" x14ac:dyDescent="0.25">
      <c r="C46" s="1"/>
      <c r="D46" s="1"/>
      <c r="E46" s="1"/>
      <c r="F46" s="1"/>
      <c r="G46" s="1"/>
      <c r="H46" s="6"/>
      <c r="I46" s="95"/>
      <c r="J46" s="101"/>
      <c r="K46" s="1"/>
      <c r="L46" s="3"/>
    </row>
    <row r="47" spans="1:13" x14ac:dyDescent="0.25">
      <c r="C47" s="1"/>
      <c r="D47" s="1"/>
      <c r="E47" s="1"/>
      <c r="F47" s="1"/>
      <c r="G47" s="1"/>
      <c r="H47" s="6"/>
      <c r="I47" s="95"/>
      <c r="J47" s="101"/>
      <c r="K47" s="1"/>
      <c r="L47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pane ySplit="1" topLeftCell="A2" activePane="bottomLeft" state="frozen"/>
      <selection pane="bottomLeft" activeCell="D16" sqref="D16"/>
    </sheetView>
  </sheetViews>
  <sheetFormatPr baseColWidth="10" defaultRowHeight="12" x14ac:dyDescent="0.25"/>
  <cols>
    <col min="1" max="1" width="8.7109375" style="17" customWidth="1"/>
    <col min="2" max="2" width="9.28515625" style="17" customWidth="1"/>
    <col min="3" max="10" width="11.42578125" style="23"/>
    <col min="11" max="11" width="40.85546875" style="23" customWidth="1"/>
    <col min="12" max="12" width="72.5703125" style="22" customWidth="1"/>
    <col min="13" max="16384" width="11.42578125" style="23"/>
  </cols>
  <sheetData>
    <row r="1" spans="1:12" s="20" customForma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20" t="s">
        <v>44</v>
      </c>
      <c r="J1" s="20" t="s">
        <v>15</v>
      </c>
      <c r="K1" s="36" t="s">
        <v>74</v>
      </c>
      <c r="L1" s="21" t="s">
        <v>75</v>
      </c>
    </row>
    <row r="2" spans="1:12" x14ac:dyDescent="0.25">
      <c r="A2" s="17" t="s">
        <v>8</v>
      </c>
      <c r="B2" s="17" t="s">
        <v>19</v>
      </c>
      <c r="C2" s="1" t="s">
        <v>77</v>
      </c>
      <c r="D2" s="1" t="s">
        <v>10</v>
      </c>
      <c r="E2" s="1" t="s">
        <v>170</v>
      </c>
      <c r="F2" s="1" t="s">
        <v>11</v>
      </c>
      <c r="G2" s="1" t="s">
        <v>170</v>
      </c>
      <c r="H2" s="1" t="s">
        <v>170</v>
      </c>
      <c r="I2" s="1">
        <v>4</v>
      </c>
      <c r="J2" s="1" t="s">
        <v>21</v>
      </c>
      <c r="K2" s="4"/>
    </row>
    <row r="3" spans="1:12" x14ac:dyDescent="0.25">
      <c r="A3" s="17" t="s">
        <v>8</v>
      </c>
      <c r="B3" s="17" t="s">
        <v>19</v>
      </c>
      <c r="C3" s="1" t="s">
        <v>77</v>
      </c>
      <c r="D3" s="1" t="s">
        <v>17</v>
      </c>
      <c r="E3" s="1">
        <v>4.3</v>
      </c>
      <c r="F3" s="1" t="s">
        <v>11</v>
      </c>
      <c r="G3" s="1" t="s">
        <v>170</v>
      </c>
      <c r="H3" s="1" t="s">
        <v>170</v>
      </c>
      <c r="I3" s="1">
        <v>2</v>
      </c>
      <c r="J3" s="1" t="s">
        <v>9</v>
      </c>
      <c r="K3" s="4" t="s">
        <v>24</v>
      </c>
    </row>
    <row r="4" spans="1:12" x14ac:dyDescent="0.25">
      <c r="C4" s="1"/>
      <c r="D4" s="1"/>
      <c r="E4" s="1"/>
      <c r="F4" s="1"/>
      <c r="G4" s="1"/>
      <c r="H4" s="1"/>
      <c r="I4" s="1"/>
      <c r="J4" s="1"/>
      <c r="K4" s="4"/>
    </row>
    <row r="5" spans="1:12" ht="12.75" x14ac:dyDescent="0.25">
      <c r="A5" s="17" t="s">
        <v>8</v>
      </c>
      <c r="B5" s="28" t="s">
        <v>39</v>
      </c>
      <c r="C5" s="49" t="s">
        <v>19</v>
      </c>
      <c r="D5" s="49" t="s">
        <v>10</v>
      </c>
      <c r="E5" s="1" t="s">
        <v>170</v>
      </c>
      <c r="F5" s="49" t="s">
        <v>11</v>
      </c>
      <c r="G5" s="1" t="s">
        <v>170</v>
      </c>
      <c r="H5" s="1" t="s">
        <v>170</v>
      </c>
      <c r="I5" s="1">
        <v>3</v>
      </c>
      <c r="J5" s="49" t="s">
        <v>20</v>
      </c>
      <c r="K5" s="7" t="s">
        <v>226</v>
      </c>
      <c r="L5" s="23" t="s">
        <v>228</v>
      </c>
    </row>
    <row r="6" spans="1:12" ht="12.75" x14ac:dyDescent="0.25">
      <c r="A6" s="17" t="s">
        <v>8</v>
      </c>
      <c r="B6" s="28" t="s">
        <v>39</v>
      </c>
      <c r="C6" s="49" t="s">
        <v>19</v>
      </c>
      <c r="D6" s="49" t="s">
        <v>10</v>
      </c>
      <c r="E6" s="1" t="s">
        <v>170</v>
      </c>
      <c r="F6" s="49" t="s">
        <v>11</v>
      </c>
      <c r="G6" s="1" t="s">
        <v>170</v>
      </c>
      <c r="H6" s="1" t="s">
        <v>170</v>
      </c>
      <c r="I6" s="1">
        <v>2</v>
      </c>
      <c r="J6" s="49" t="s">
        <v>20</v>
      </c>
      <c r="K6" s="7" t="s">
        <v>226</v>
      </c>
      <c r="L6" s="23" t="s">
        <v>231</v>
      </c>
    </row>
    <row r="7" spans="1:12" x14ac:dyDescent="0.25">
      <c r="C7" s="1"/>
      <c r="D7" s="1"/>
      <c r="E7" s="1"/>
      <c r="F7" s="1"/>
      <c r="G7" s="1"/>
      <c r="H7" s="1"/>
      <c r="I7" s="1"/>
      <c r="J7" s="1"/>
      <c r="K7" s="4"/>
    </row>
    <row r="8" spans="1:12" x14ac:dyDescent="0.25">
      <c r="C8" s="1"/>
      <c r="D8" s="1"/>
      <c r="E8" s="1"/>
      <c r="F8" s="1"/>
      <c r="G8" s="1"/>
      <c r="H8" s="1"/>
      <c r="I8" s="1"/>
      <c r="J8" s="1"/>
      <c r="K8" s="4"/>
      <c r="L8" s="3"/>
    </row>
    <row r="9" spans="1:12" s="25" customFormat="1" x14ac:dyDescent="0.25">
      <c r="A9" s="18"/>
      <c r="B9" s="18"/>
      <c r="C9" s="12"/>
      <c r="D9" s="12"/>
      <c r="E9" s="12"/>
      <c r="F9" s="12"/>
      <c r="G9" s="12"/>
      <c r="H9" s="12"/>
      <c r="I9" s="12"/>
      <c r="J9" s="12"/>
      <c r="K9" s="15"/>
      <c r="L9" s="13"/>
    </row>
    <row r="10" spans="1:12" x14ac:dyDescent="0.25">
      <c r="A10" s="17" t="s">
        <v>7</v>
      </c>
      <c r="B10" s="17" t="s">
        <v>19</v>
      </c>
      <c r="C10" s="1" t="s">
        <v>170</v>
      </c>
      <c r="D10" s="1" t="s">
        <v>170</v>
      </c>
      <c r="E10" s="1" t="s">
        <v>170</v>
      </c>
      <c r="F10" s="1" t="s">
        <v>29</v>
      </c>
      <c r="G10" s="1" t="s">
        <v>170</v>
      </c>
      <c r="H10" s="1" t="s">
        <v>170</v>
      </c>
      <c r="I10" s="1">
        <v>3</v>
      </c>
      <c r="J10" s="1" t="s">
        <v>21</v>
      </c>
      <c r="K10" s="4" t="s">
        <v>46</v>
      </c>
    </row>
    <row r="11" spans="1:12" x14ac:dyDescent="0.25">
      <c r="A11" s="17" t="s">
        <v>7</v>
      </c>
      <c r="B11" s="17" t="s">
        <v>19</v>
      </c>
      <c r="C11" s="1" t="s">
        <v>16</v>
      </c>
      <c r="D11" s="1" t="s">
        <v>17</v>
      </c>
      <c r="E11" s="1">
        <v>1</v>
      </c>
      <c r="F11" s="1" t="s">
        <v>29</v>
      </c>
      <c r="G11" s="1" t="s">
        <v>170</v>
      </c>
      <c r="H11" s="1" t="s">
        <v>170</v>
      </c>
      <c r="I11" s="1">
        <v>0</v>
      </c>
      <c r="J11" s="1" t="s">
        <v>20</v>
      </c>
      <c r="K11" s="4" t="s">
        <v>25</v>
      </c>
    </row>
    <row r="12" spans="1:12" x14ac:dyDescent="0.25">
      <c r="A12" s="17" t="s">
        <v>7</v>
      </c>
      <c r="B12" s="17" t="s">
        <v>19</v>
      </c>
      <c r="C12" s="1" t="s">
        <v>77</v>
      </c>
      <c r="D12" s="1" t="s">
        <v>17</v>
      </c>
      <c r="E12" s="1">
        <v>6.5</v>
      </c>
      <c r="F12" s="1" t="s">
        <v>29</v>
      </c>
      <c r="G12" s="1" t="s">
        <v>170</v>
      </c>
      <c r="H12" s="1" t="s">
        <v>170</v>
      </c>
      <c r="I12" s="1">
        <v>7</v>
      </c>
      <c r="J12" s="1" t="s">
        <v>9</v>
      </c>
      <c r="K12" s="4" t="s">
        <v>78</v>
      </c>
    </row>
    <row r="13" spans="1:12" x14ac:dyDescent="0.25">
      <c r="A13" s="17" t="s">
        <v>7</v>
      </c>
      <c r="B13" s="17" t="s">
        <v>19</v>
      </c>
      <c r="C13" s="1" t="s">
        <v>19</v>
      </c>
      <c r="D13" s="1" t="s">
        <v>17</v>
      </c>
      <c r="E13" s="1">
        <v>1</v>
      </c>
      <c r="F13" s="1" t="s">
        <v>29</v>
      </c>
      <c r="G13" s="1" t="s">
        <v>170</v>
      </c>
      <c r="H13" s="1" t="s">
        <v>170</v>
      </c>
      <c r="I13" s="1">
        <v>3</v>
      </c>
      <c r="J13" s="1" t="s">
        <v>20</v>
      </c>
      <c r="K13" s="4" t="s">
        <v>25</v>
      </c>
    </row>
    <row r="14" spans="1:12" x14ac:dyDescent="0.25">
      <c r="A14" s="17" t="s">
        <v>7</v>
      </c>
      <c r="B14" s="17" t="s">
        <v>19</v>
      </c>
      <c r="C14" s="1" t="s">
        <v>19</v>
      </c>
      <c r="D14" s="1" t="s">
        <v>17</v>
      </c>
      <c r="E14" s="1">
        <v>4</v>
      </c>
      <c r="F14" s="1" t="s">
        <v>29</v>
      </c>
      <c r="G14" s="1" t="s">
        <v>170</v>
      </c>
      <c r="H14" s="1" t="s">
        <v>170</v>
      </c>
      <c r="I14" s="1">
        <v>3</v>
      </c>
      <c r="J14" s="1" t="s">
        <v>21</v>
      </c>
      <c r="K14" s="4" t="s">
        <v>53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4"/>
    </row>
    <row r="16" spans="1:12" ht="12.75" x14ac:dyDescent="0.25">
      <c r="A16" s="17" t="s">
        <v>7</v>
      </c>
      <c r="B16" s="28" t="s">
        <v>39</v>
      </c>
      <c r="C16" s="49" t="s">
        <v>19</v>
      </c>
      <c r="D16" s="49" t="s">
        <v>10</v>
      </c>
      <c r="E16" s="1" t="s">
        <v>170</v>
      </c>
      <c r="F16" s="49" t="s">
        <v>230</v>
      </c>
      <c r="G16" s="1" t="s">
        <v>170</v>
      </c>
      <c r="H16" s="1" t="s">
        <v>170</v>
      </c>
      <c r="I16" s="1">
        <v>6</v>
      </c>
      <c r="J16" s="49" t="s">
        <v>20</v>
      </c>
      <c r="K16" s="7" t="s">
        <v>226</v>
      </c>
      <c r="L16" s="23" t="s">
        <v>228</v>
      </c>
    </row>
    <row r="17" spans="1:12" ht="12.75" x14ac:dyDescent="0.25">
      <c r="A17" s="17" t="s">
        <v>7</v>
      </c>
      <c r="B17" s="28" t="s">
        <v>39</v>
      </c>
      <c r="C17" s="49" t="s">
        <v>19</v>
      </c>
      <c r="D17" s="49" t="s">
        <v>10</v>
      </c>
      <c r="E17" s="1" t="s">
        <v>170</v>
      </c>
      <c r="F17" s="49" t="s">
        <v>230</v>
      </c>
      <c r="G17" s="1" t="s">
        <v>170</v>
      </c>
      <c r="H17" s="1" t="s">
        <v>170</v>
      </c>
      <c r="I17" s="1">
        <v>3</v>
      </c>
      <c r="J17" s="49" t="s">
        <v>20</v>
      </c>
      <c r="K17" s="7" t="s">
        <v>226</v>
      </c>
      <c r="L17" s="23" t="s">
        <v>231</v>
      </c>
    </row>
    <row r="18" spans="1:12" x14ac:dyDescent="0.25">
      <c r="C18" s="1"/>
      <c r="D18" s="1"/>
      <c r="E18" s="1"/>
      <c r="F18" s="1"/>
      <c r="G18" s="1"/>
      <c r="H18" s="6"/>
      <c r="I18" s="1"/>
      <c r="J18" s="1"/>
      <c r="K18" s="4"/>
    </row>
    <row r="19" spans="1:12" s="25" customFormat="1" x14ac:dyDescent="0.25">
      <c r="A19" s="18"/>
      <c r="B19" s="18"/>
      <c r="C19" s="12"/>
      <c r="D19" s="12"/>
      <c r="E19" s="12"/>
      <c r="F19" s="12"/>
      <c r="G19" s="12"/>
      <c r="H19" s="14"/>
      <c r="I19" s="12"/>
      <c r="J19" s="12"/>
      <c r="K19" s="15"/>
      <c r="L19" s="24"/>
    </row>
    <row r="20" spans="1:12" x14ac:dyDescent="0.25">
      <c r="A20" s="17" t="s">
        <v>35</v>
      </c>
      <c r="B20" s="17" t="s">
        <v>19</v>
      </c>
      <c r="C20" s="1" t="s">
        <v>16</v>
      </c>
      <c r="D20" s="1" t="s">
        <v>17</v>
      </c>
      <c r="E20" s="1">
        <v>1</v>
      </c>
      <c r="F20" s="1" t="s">
        <v>29</v>
      </c>
      <c r="G20" s="1" t="s">
        <v>170</v>
      </c>
      <c r="H20" s="1" t="s">
        <v>170</v>
      </c>
      <c r="I20" s="1">
        <v>5</v>
      </c>
      <c r="J20" s="1" t="s">
        <v>20</v>
      </c>
      <c r="K20" s="4" t="s">
        <v>25</v>
      </c>
    </row>
    <row r="21" spans="1:12" x14ac:dyDescent="0.25">
      <c r="A21" s="17" t="s">
        <v>35</v>
      </c>
      <c r="B21" s="17" t="s">
        <v>19</v>
      </c>
      <c r="C21" s="1" t="s">
        <v>77</v>
      </c>
      <c r="D21" s="1" t="s">
        <v>17</v>
      </c>
      <c r="E21" s="1">
        <v>6.5</v>
      </c>
      <c r="F21" s="1" t="s">
        <v>29</v>
      </c>
      <c r="G21" s="1" t="s">
        <v>170</v>
      </c>
      <c r="H21" s="1" t="s">
        <v>170</v>
      </c>
      <c r="I21" s="1">
        <v>3</v>
      </c>
      <c r="J21" s="1" t="s">
        <v>9</v>
      </c>
      <c r="K21" s="4" t="s">
        <v>78</v>
      </c>
    </row>
    <row r="22" spans="1:12" x14ac:dyDescent="0.25">
      <c r="A22" s="17" t="s">
        <v>35</v>
      </c>
      <c r="B22" s="17" t="s">
        <v>19</v>
      </c>
      <c r="C22" s="1" t="s">
        <v>19</v>
      </c>
      <c r="D22" s="1" t="s">
        <v>17</v>
      </c>
      <c r="E22" s="1">
        <v>1</v>
      </c>
      <c r="F22" s="1" t="s">
        <v>29</v>
      </c>
      <c r="G22" s="1" t="s">
        <v>170</v>
      </c>
      <c r="H22" s="1" t="s">
        <v>170</v>
      </c>
      <c r="I22" s="1">
        <v>3</v>
      </c>
      <c r="J22" s="1" t="s">
        <v>20</v>
      </c>
      <c r="K22" s="4" t="s">
        <v>25</v>
      </c>
      <c r="L22" s="3"/>
    </row>
    <row r="23" spans="1:12" x14ac:dyDescent="0.25">
      <c r="C23" s="1"/>
      <c r="D23" s="1"/>
      <c r="E23" s="1"/>
      <c r="F23" s="1"/>
      <c r="G23" s="1"/>
      <c r="H23" s="1"/>
      <c r="I23" s="1"/>
      <c r="J23" s="1"/>
      <c r="K23" s="4"/>
      <c r="L23" s="3"/>
    </row>
    <row r="24" spans="1:12" ht="12.75" x14ac:dyDescent="0.25">
      <c r="A24" s="17" t="s">
        <v>7</v>
      </c>
      <c r="B24" s="28" t="s">
        <v>39</v>
      </c>
      <c r="C24" s="49" t="s">
        <v>19</v>
      </c>
      <c r="D24" s="49" t="s">
        <v>10</v>
      </c>
      <c r="E24" s="1" t="s">
        <v>170</v>
      </c>
      <c r="F24" s="49" t="s">
        <v>230</v>
      </c>
      <c r="G24" s="1" t="s">
        <v>170</v>
      </c>
      <c r="H24" s="1" t="s">
        <v>170</v>
      </c>
      <c r="I24" s="1">
        <v>2</v>
      </c>
      <c r="J24" s="49" t="s">
        <v>20</v>
      </c>
      <c r="K24" s="7" t="s">
        <v>226</v>
      </c>
      <c r="L24" s="23" t="s">
        <v>228</v>
      </c>
    </row>
    <row r="25" spans="1:12" ht="12.75" x14ac:dyDescent="0.25">
      <c r="A25" s="17" t="s">
        <v>7</v>
      </c>
      <c r="B25" s="28" t="s">
        <v>39</v>
      </c>
      <c r="C25" s="49" t="s">
        <v>19</v>
      </c>
      <c r="D25" s="49" t="s">
        <v>10</v>
      </c>
      <c r="E25" s="1" t="s">
        <v>170</v>
      </c>
      <c r="F25" s="49" t="s">
        <v>230</v>
      </c>
      <c r="G25" s="1" t="s">
        <v>170</v>
      </c>
      <c r="H25" s="1" t="s">
        <v>170</v>
      </c>
      <c r="I25" s="1">
        <v>3</v>
      </c>
      <c r="J25" s="49" t="s">
        <v>20</v>
      </c>
      <c r="K25" s="7" t="s">
        <v>226</v>
      </c>
      <c r="L25" s="23" t="s">
        <v>231</v>
      </c>
    </row>
    <row r="26" spans="1:12" x14ac:dyDescent="0.25">
      <c r="A26" s="17" t="s">
        <v>35</v>
      </c>
      <c r="B26" s="17" t="s">
        <v>39</v>
      </c>
      <c r="C26" s="1" t="s">
        <v>19</v>
      </c>
      <c r="D26" s="1" t="s">
        <v>170</v>
      </c>
      <c r="E26" s="1" t="s">
        <v>170</v>
      </c>
      <c r="F26" s="1" t="s">
        <v>29</v>
      </c>
      <c r="G26" s="1" t="s">
        <v>170</v>
      </c>
      <c r="H26" s="1" t="s">
        <v>170</v>
      </c>
      <c r="I26" s="1">
        <v>1</v>
      </c>
      <c r="J26" s="1" t="s">
        <v>21</v>
      </c>
      <c r="K26" s="4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2" x14ac:dyDescent="0.25"/>
  <cols>
    <col min="1" max="1" width="8.7109375" style="17" customWidth="1"/>
    <col min="2" max="2" width="9.28515625" style="17" customWidth="1"/>
    <col min="3" max="10" width="11.42578125" style="23"/>
    <col min="11" max="11" width="51.85546875" style="22" customWidth="1"/>
    <col min="12" max="12" width="72.5703125" style="22" customWidth="1"/>
    <col min="13" max="16384" width="11.42578125" style="23"/>
  </cols>
  <sheetData>
    <row r="1" spans="1:12" s="20" customForma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20" t="s">
        <v>44</v>
      </c>
      <c r="J1" s="20" t="s">
        <v>15</v>
      </c>
      <c r="K1" s="21" t="s">
        <v>74</v>
      </c>
      <c r="L1" s="21" t="s">
        <v>75</v>
      </c>
    </row>
    <row r="2" spans="1:12" x14ac:dyDescent="0.25">
      <c r="A2" s="17" t="s">
        <v>7</v>
      </c>
      <c r="B2" s="17" t="s">
        <v>19</v>
      </c>
      <c r="C2" s="1" t="s">
        <v>170</v>
      </c>
      <c r="D2" s="1" t="s">
        <v>170</v>
      </c>
      <c r="E2" s="1" t="s">
        <v>170</v>
      </c>
      <c r="F2" s="1" t="s">
        <v>29</v>
      </c>
      <c r="G2" s="1" t="s">
        <v>170</v>
      </c>
      <c r="H2" s="1" t="s">
        <v>170</v>
      </c>
      <c r="I2" s="1">
        <v>90</v>
      </c>
      <c r="J2" s="1" t="s">
        <v>21</v>
      </c>
      <c r="K2" s="3" t="s">
        <v>46</v>
      </c>
    </row>
    <row r="3" spans="1:12" x14ac:dyDescent="0.25">
      <c r="A3" s="17" t="s">
        <v>7</v>
      </c>
      <c r="B3" s="17" t="s">
        <v>19</v>
      </c>
      <c r="C3" s="1" t="s">
        <v>170</v>
      </c>
      <c r="D3" s="1" t="s">
        <v>10</v>
      </c>
      <c r="E3" s="1" t="s">
        <v>170</v>
      </c>
      <c r="F3" s="1" t="s">
        <v>29</v>
      </c>
      <c r="G3" s="1" t="s">
        <v>170</v>
      </c>
      <c r="H3" s="1" t="s">
        <v>170</v>
      </c>
      <c r="I3" s="1">
        <v>80</v>
      </c>
      <c r="J3" s="1" t="s">
        <v>30</v>
      </c>
      <c r="K3" s="3" t="s">
        <v>47</v>
      </c>
      <c r="L3" s="3"/>
    </row>
    <row r="4" spans="1:12" x14ac:dyDescent="0.25">
      <c r="A4" s="17" t="s">
        <v>7</v>
      </c>
      <c r="B4" s="17" t="s">
        <v>19</v>
      </c>
      <c r="C4" s="1" t="s">
        <v>170</v>
      </c>
      <c r="D4" s="1" t="s">
        <v>10</v>
      </c>
      <c r="E4" s="1" t="s">
        <v>170</v>
      </c>
      <c r="F4" s="1" t="s">
        <v>29</v>
      </c>
      <c r="G4" s="1" t="s">
        <v>170</v>
      </c>
      <c r="H4" s="1" t="s">
        <v>170</v>
      </c>
      <c r="I4" s="1">
        <v>110</v>
      </c>
      <c r="J4" s="1" t="s">
        <v>30</v>
      </c>
      <c r="K4" s="3" t="s">
        <v>47</v>
      </c>
      <c r="L4" s="3"/>
    </row>
    <row r="5" spans="1:12" x14ac:dyDescent="0.25">
      <c r="A5" s="17" t="s">
        <v>7</v>
      </c>
      <c r="B5" s="17" t="s">
        <v>19</v>
      </c>
      <c r="C5" s="1" t="s">
        <v>16</v>
      </c>
      <c r="D5" s="1" t="s">
        <v>17</v>
      </c>
      <c r="E5" s="1">
        <v>1</v>
      </c>
      <c r="F5" s="1" t="s">
        <v>29</v>
      </c>
      <c r="G5" s="1" t="s">
        <v>170</v>
      </c>
      <c r="H5" s="1" t="s">
        <v>132</v>
      </c>
      <c r="I5" s="1">
        <v>114</v>
      </c>
      <c r="J5" s="1" t="s">
        <v>20</v>
      </c>
      <c r="K5" s="3" t="s">
        <v>25</v>
      </c>
    </row>
    <row r="6" spans="1:12" x14ac:dyDescent="0.25">
      <c r="A6" s="17" t="s">
        <v>7</v>
      </c>
      <c r="B6" s="17" t="s">
        <v>19</v>
      </c>
      <c r="C6" s="1" t="s">
        <v>19</v>
      </c>
      <c r="D6" s="1" t="s">
        <v>17</v>
      </c>
      <c r="E6" s="1">
        <v>1</v>
      </c>
      <c r="F6" s="1" t="s">
        <v>29</v>
      </c>
      <c r="G6" s="1" t="s">
        <v>170</v>
      </c>
      <c r="H6" s="1" t="s">
        <v>132</v>
      </c>
      <c r="I6" s="1">
        <v>114</v>
      </c>
      <c r="J6" s="1" t="s">
        <v>20</v>
      </c>
      <c r="K6" s="3" t="s">
        <v>25</v>
      </c>
    </row>
    <row r="7" spans="1:12" x14ac:dyDescent="0.25">
      <c r="A7" s="17" t="s">
        <v>7</v>
      </c>
      <c r="B7" s="17" t="s">
        <v>19</v>
      </c>
      <c r="C7" s="1" t="s">
        <v>19</v>
      </c>
      <c r="D7" s="1" t="s">
        <v>17</v>
      </c>
      <c r="E7" s="1">
        <v>4</v>
      </c>
      <c r="F7" s="1" t="s">
        <v>29</v>
      </c>
      <c r="G7" s="1" t="s">
        <v>52</v>
      </c>
      <c r="H7" s="1" t="s">
        <v>132</v>
      </c>
      <c r="I7" s="1">
        <v>93</v>
      </c>
      <c r="J7" s="1" t="s">
        <v>21</v>
      </c>
      <c r="K7" s="3" t="s">
        <v>53</v>
      </c>
    </row>
    <row r="8" spans="1:12" x14ac:dyDescent="0.25">
      <c r="A8" s="17" t="s">
        <v>7</v>
      </c>
      <c r="B8" s="17" t="s">
        <v>19</v>
      </c>
      <c r="C8" s="1" t="s">
        <v>19</v>
      </c>
      <c r="D8" s="1" t="s">
        <v>17</v>
      </c>
      <c r="E8" s="1">
        <v>6.5</v>
      </c>
      <c r="F8" s="1" t="s">
        <v>29</v>
      </c>
      <c r="G8" s="1" t="s">
        <v>170</v>
      </c>
      <c r="H8" s="1" t="s">
        <v>170</v>
      </c>
      <c r="I8" s="1">
        <v>149</v>
      </c>
      <c r="J8" s="1" t="s">
        <v>9</v>
      </c>
      <c r="K8" s="3" t="s">
        <v>28</v>
      </c>
      <c r="L8" s="22" t="s">
        <v>88</v>
      </c>
    </row>
    <row r="9" spans="1:12" x14ac:dyDescent="0.25">
      <c r="C9" s="1"/>
      <c r="D9" s="1"/>
      <c r="E9" s="1"/>
      <c r="F9" s="1"/>
      <c r="G9" s="1"/>
      <c r="H9" s="1"/>
      <c r="I9" s="1"/>
      <c r="J9" s="1"/>
      <c r="K9" s="3"/>
    </row>
    <row r="10" spans="1:12" x14ac:dyDescent="0.25">
      <c r="A10" s="17" t="s">
        <v>7</v>
      </c>
      <c r="B10" s="17" t="s">
        <v>39</v>
      </c>
      <c r="C10" s="1" t="s">
        <v>19</v>
      </c>
      <c r="D10" s="1" t="s">
        <v>17</v>
      </c>
      <c r="E10" s="1">
        <v>3</v>
      </c>
      <c r="F10" s="1" t="s">
        <v>49</v>
      </c>
      <c r="G10" s="1" t="s">
        <v>50</v>
      </c>
      <c r="H10" s="1" t="s">
        <v>170</v>
      </c>
      <c r="I10" s="1">
        <v>167</v>
      </c>
      <c r="J10" s="1" t="s">
        <v>20</v>
      </c>
      <c r="K10" s="3" t="s">
        <v>51</v>
      </c>
    </row>
    <row r="11" spans="1:12" x14ac:dyDescent="0.25">
      <c r="C11" s="1"/>
      <c r="D11" s="1"/>
      <c r="E11" s="1"/>
      <c r="F11" s="1"/>
      <c r="G11" s="1"/>
      <c r="H11" s="1"/>
      <c r="I11" s="1"/>
      <c r="J11" s="1"/>
      <c r="K11" s="3"/>
    </row>
    <row r="12" spans="1:12" s="25" customFormat="1" x14ac:dyDescent="0.25">
      <c r="A12" s="18"/>
      <c r="B12" s="18"/>
      <c r="C12" s="12"/>
      <c r="D12" s="12"/>
      <c r="E12" s="12"/>
      <c r="F12" s="12"/>
      <c r="G12" s="12"/>
      <c r="H12" s="12"/>
      <c r="I12" s="12"/>
      <c r="J12" s="12"/>
      <c r="K12" s="13"/>
      <c r="L12" s="24"/>
    </row>
    <row r="13" spans="1:12" x14ac:dyDescent="0.25">
      <c r="A13" s="17" t="s">
        <v>35</v>
      </c>
      <c r="B13" s="17" t="s">
        <v>19</v>
      </c>
      <c r="C13" s="1" t="s">
        <v>170</v>
      </c>
      <c r="D13" s="1" t="s">
        <v>10</v>
      </c>
      <c r="E13" s="1" t="s">
        <v>170</v>
      </c>
      <c r="F13" s="1" t="s">
        <v>29</v>
      </c>
      <c r="G13" s="1" t="s">
        <v>170</v>
      </c>
      <c r="H13" s="1" t="s">
        <v>170</v>
      </c>
      <c r="I13" s="1">
        <v>86</v>
      </c>
      <c r="J13" s="1" t="s">
        <v>30</v>
      </c>
      <c r="K13" s="3" t="s">
        <v>47</v>
      </c>
    </row>
    <row r="14" spans="1:12" x14ac:dyDescent="0.25">
      <c r="A14" s="17" t="s">
        <v>35</v>
      </c>
      <c r="B14" s="17" t="s">
        <v>19</v>
      </c>
      <c r="C14" s="1" t="s">
        <v>170</v>
      </c>
      <c r="D14" s="1" t="s">
        <v>10</v>
      </c>
      <c r="E14" s="1" t="s">
        <v>170</v>
      </c>
      <c r="F14" s="1" t="s">
        <v>29</v>
      </c>
      <c r="G14" s="1" t="s">
        <v>170</v>
      </c>
      <c r="H14" s="1" t="s">
        <v>170</v>
      </c>
      <c r="I14" s="1">
        <v>105</v>
      </c>
      <c r="J14" s="1" t="s">
        <v>30</v>
      </c>
      <c r="K14" s="3" t="s">
        <v>47</v>
      </c>
    </row>
    <row r="15" spans="1:12" x14ac:dyDescent="0.25">
      <c r="A15" s="17" t="s">
        <v>35</v>
      </c>
      <c r="B15" s="17" t="s">
        <v>19</v>
      </c>
      <c r="C15" s="1" t="s">
        <v>16</v>
      </c>
      <c r="D15" s="1" t="s">
        <v>17</v>
      </c>
      <c r="E15" s="1">
        <v>1</v>
      </c>
      <c r="F15" s="1" t="s">
        <v>29</v>
      </c>
      <c r="G15" s="1" t="s">
        <v>170</v>
      </c>
      <c r="H15" s="1" t="s">
        <v>132</v>
      </c>
      <c r="I15" s="1">
        <v>128</v>
      </c>
      <c r="J15" s="1" t="s">
        <v>20</v>
      </c>
      <c r="K15" s="3" t="s">
        <v>25</v>
      </c>
      <c r="L15" s="3"/>
    </row>
    <row r="16" spans="1:12" x14ac:dyDescent="0.25">
      <c r="A16" s="17" t="s">
        <v>35</v>
      </c>
      <c r="B16" s="17" t="s">
        <v>19</v>
      </c>
      <c r="C16" s="1" t="s">
        <v>19</v>
      </c>
      <c r="D16" s="1" t="s">
        <v>17</v>
      </c>
      <c r="E16" s="1">
        <v>1</v>
      </c>
      <c r="F16" s="1" t="s">
        <v>29</v>
      </c>
      <c r="G16" s="1" t="s">
        <v>170</v>
      </c>
      <c r="H16" s="1" t="s">
        <v>132</v>
      </c>
      <c r="I16" s="1">
        <v>111</v>
      </c>
      <c r="J16" s="1" t="s">
        <v>20</v>
      </c>
      <c r="K16" s="3" t="s">
        <v>25</v>
      </c>
    </row>
    <row r="17" spans="1:12" x14ac:dyDescent="0.25">
      <c r="A17" s="17" t="s">
        <v>35</v>
      </c>
      <c r="B17" s="17" t="s">
        <v>19</v>
      </c>
      <c r="C17" s="1" t="s">
        <v>19</v>
      </c>
      <c r="D17" s="1" t="s">
        <v>17</v>
      </c>
      <c r="E17" s="1">
        <v>6.5</v>
      </c>
      <c r="F17" s="1" t="s">
        <v>29</v>
      </c>
      <c r="G17" s="1" t="s">
        <v>170</v>
      </c>
      <c r="H17" s="1" t="s">
        <v>170</v>
      </c>
      <c r="I17" s="1">
        <v>145</v>
      </c>
      <c r="J17" s="1" t="s">
        <v>9</v>
      </c>
      <c r="K17" s="3" t="s">
        <v>28</v>
      </c>
      <c r="L17" s="22" t="s">
        <v>88</v>
      </c>
    </row>
    <row r="19" spans="1:12" x14ac:dyDescent="0.25">
      <c r="A19" s="17" t="s">
        <v>35</v>
      </c>
      <c r="B19" s="17" t="s">
        <v>39</v>
      </c>
      <c r="C19" s="1" t="s">
        <v>19</v>
      </c>
      <c r="D19" s="1" t="s">
        <v>170</v>
      </c>
      <c r="E19" s="1" t="s">
        <v>170</v>
      </c>
      <c r="F19" s="1" t="s">
        <v>29</v>
      </c>
      <c r="G19" s="1" t="s">
        <v>170</v>
      </c>
      <c r="H19" s="1" t="s">
        <v>170</v>
      </c>
      <c r="I19" s="1">
        <v>101</v>
      </c>
      <c r="J19" s="1" t="s">
        <v>21</v>
      </c>
      <c r="K19" s="3" t="s">
        <v>36</v>
      </c>
    </row>
    <row r="20" spans="1:12" x14ac:dyDescent="0.25">
      <c r="A20" s="17" t="s">
        <v>35</v>
      </c>
      <c r="B20" s="17" t="s">
        <v>39</v>
      </c>
      <c r="C20" s="1" t="s">
        <v>19</v>
      </c>
      <c r="D20" s="1" t="s">
        <v>17</v>
      </c>
      <c r="E20" s="1">
        <v>4</v>
      </c>
      <c r="F20" s="1" t="s">
        <v>29</v>
      </c>
      <c r="G20" s="1" t="s">
        <v>50</v>
      </c>
      <c r="H20" s="1" t="s">
        <v>170</v>
      </c>
      <c r="I20" s="1">
        <v>114</v>
      </c>
      <c r="J20" s="1" t="s">
        <v>20</v>
      </c>
      <c r="K20" s="3" t="s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Normal="100" workbookViewId="0">
      <pane ySplit="1" topLeftCell="A23" activePane="bottomLeft" state="frozen"/>
      <selection pane="bottomLeft" activeCell="A2" sqref="A2"/>
    </sheetView>
  </sheetViews>
  <sheetFormatPr baseColWidth="10" defaultRowHeight="12" x14ac:dyDescent="0.25"/>
  <cols>
    <col min="1" max="1" width="8.7109375" style="17" customWidth="1"/>
    <col min="2" max="2" width="9.28515625" style="17" customWidth="1"/>
    <col min="3" max="3" width="11.42578125" style="38"/>
    <col min="4" max="8" width="11.42578125" style="23"/>
    <col min="9" max="9" width="11.42578125" style="43"/>
    <col min="10" max="10" width="11.42578125" style="93"/>
    <col min="11" max="11" width="11.42578125" style="23"/>
    <col min="12" max="12" width="62" style="22" customWidth="1"/>
    <col min="13" max="13" width="45.28515625" style="23" customWidth="1"/>
    <col min="14" max="16384" width="11.42578125" style="23"/>
  </cols>
  <sheetData>
    <row r="1" spans="1:13" s="20" customFormat="1" ht="12.75" customHeight="1" x14ac:dyDescent="0.25">
      <c r="A1" s="19" t="s">
        <v>69</v>
      </c>
      <c r="B1" s="16" t="s">
        <v>70</v>
      </c>
      <c r="C1" s="20" t="s">
        <v>71</v>
      </c>
      <c r="D1" s="20" t="s">
        <v>72</v>
      </c>
      <c r="E1" s="20" t="s">
        <v>73</v>
      </c>
      <c r="F1" s="20" t="s">
        <v>0</v>
      </c>
      <c r="G1" s="20" t="s">
        <v>42</v>
      </c>
      <c r="H1" s="20" t="s">
        <v>43</v>
      </c>
      <c r="I1" s="39" t="s">
        <v>44</v>
      </c>
      <c r="J1" s="88" t="s">
        <v>110</v>
      </c>
      <c r="K1" s="20" t="s">
        <v>15</v>
      </c>
      <c r="L1" s="21" t="s">
        <v>74</v>
      </c>
      <c r="M1" s="36" t="s">
        <v>75</v>
      </c>
    </row>
    <row r="2" spans="1:13" x14ac:dyDescent="0.25">
      <c r="A2" s="17" t="s">
        <v>8</v>
      </c>
      <c r="B2" s="17" t="s">
        <v>15</v>
      </c>
      <c r="C2" s="1" t="s">
        <v>170</v>
      </c>
      <c r="D2" s="1" t="s">
        <v>10</v>
      </c>
      <c r="E2" s="1" t="s">
        <v>170</v>
      </c>
      <c r="F2" s="1" t="s">
        <v>11</v>
      </c>
      <c r="G2" s="1" t="s">
        <v>115</v>
      </c>
      <c r="H2" s="1" t="s">
        <v>170</v>
      </c>
      <c r="I2" s="40">
        <v>30</v>
      </c>
      <c r="J2" s="89">
        <f xml:space="preserve"> I2</f>
        <v>30</v>
      </c>
      <c r="K2" s="1" t="s">
        <v>9</v>
      </c>
      <c r="L2" s="3" t="s">
        <v>96</v>
      </c>
    </row>
    <row r="3" spans="1:13" x14ac:dyDescent="0.25">
      <c r="A3" s="17" t="s">
        <v>8</v>
      </c>
      <c r="B3" s="17" t="s">
        <v>15</v>
      </c>
      <c r="C3" s="1" t="s">
        <v>170</v>
      </c>
      <c r="D3" s="1" t="s">
        <v>10</v>
      </c>
      <c r="E3" s="1" t="s">
        <v>170</v>
      </c>
      <c r="F3" s="1" t="s">
        <v>11</v>
      </c>
      <c r="G3" s="1" t="s">
        <v>115</v>
      </c>
      <c r="H3" s="1" t="s">
        <v>45</v>
      </c>
      <c r="I3" s="40">
        <v>17</v>
      </c>
      <c r="J3" s="89">
        <f xml:space="preserve"> I3</f>
        <v>17</v>
      </c>
      <c r="K3" s="1" t="s">
        <v>9</v>
      </c>
      <c r="L3" s="3" t="s">
        <v>12</v>
      </c>
    </row>
    <row r="4" spans="1:13" x14ac:dyDescent="0.25">
      <c r="A4" s="17" t="s">
        <v>8</v>
      </c>
      <c r="B4" s="17" t="s">
        <v>15</v>
      </c>
      <c r="C4" s="1" t="s">
        <v>170</v>
      </c>
      <c r="D4" s="1" t="s">
        <v>10</v>
      </c>
      <c r="E4" s="1" t="s">
        <v>170</v>
      </c>
      <c r="F4" s="1" t="s">
        <v>11</v>
      </c>
      <c r="G4" s="1" t="s">
        <v>116</v>
      </c>
      <c r="H4" s="1" t="s">
        <v>170</v>
      </c>
      <c r="I4" s="40">
        <v>8</v>
      </c>
      <c r="J4" s="89">
        <f t="shared" ref="J4:J12" si="0" xml:space="preserve"> I4</f>
        <v>8</v>
      </c>
      <c r="K4" s="1" t="s">
        <v>9</v>
      </c>
      <c r="L4" s="3" t="s">
        <v>96</v>
      </c>
    </row>
    <row r="5" spans="1:13" x14ac:dyDescent="0.25">
      <c r="A5" s="17" t="s">
        <v>8</v>
      </c>
      <c r="B5" s="17" t="s">
        <v>15</v>
      </c>
      <c r="C5" s="1" t="s">
        <v>170</v>
      </c>
      <c r="D5" s="1" t="s">
        <v>10</v>
      </c>
      <c r="E5" s="1" t="s">
        <v>170</v>
      </c>
      <c r="F5" s="1" t="s">
        <v>11</v>
      </c>
      <c r="G5" s="1" t="s">
        <v>119</v>
      </c>
      <c r="H5" s="1" t="s">
        <v>170</v>
      </c>
      <c r="I5" s="40">
        <v>2</v>
      </c>
      <c r="J5" s="89">
        <f t="shared" si="0"/>
        <v>2</v>
      </c>
      <c r="K5" s="1" t="s">
        <v>9</v>
      </c>
      <c r="L5" s="3" t="s">
        <v>96</v>
      </c>
    </row>
    <row r="6" spans="1:13" x14ac:dyDescent="0.25">
      <c r="A6" s="17" t="s">
        <v>8</v>
      </c>
      <c r="B6" s="17" t="s">
        <v>15</v>
      </c>
      <c r="C6" s="1" t="s">
        <v>170</v>
      </c>
      <c r="D6" s="1" t="s">
        <v>10</v>
      </c>
      <c r="E6" s="1" t="s">
        <v>170</v>
      </c>
      <c r="F6" s="1" t="s">
        <v>11</v>
      </c>
      <c r="G6" s="1" t="s">
        <v>56</v>
      </c>
      <c r="H6" s="1" t="s">
        <v>170</v>
      </c>
      <c r="I6" s="40">
        <v>2</v>
      </c>
      <c r="J6" s="89">
        <f t="shared" si="0"/>
        <v>2</v>
      </c>
      <c r="K6" s="1" t="s">
        <v>9</v>
      </c>
      <c r="L6" s="3" t="s">
        <v>96</v>
      </c>
    </row>
    <row r="7" spans="1:13" x14ac:dyDescent="0.25">
      <c r="A7" s="17" t="s">
        <v>8</v>
      </c>
      <c r="B7" s="17" t="s">
        <v>15</v>
      </c>
      <c r="C7" s="1" t="s">
        <v>170</v>
      </c>
      <c r="D7" s="1" t="s">
        <v>10</v>
      </c>
      <c r="E7" s="1" t="s">
        <v>170</v>
      </c>
      <c r="F7" s="1" t="s">
        <v>11</v>
      </c>
      <c r="G7" s="1" t="s">
        <v>89</v>
      </c>
      <c r="H7" s="1" t="s">
        <v>45</v>
      </c>
      <c r="I7" s="40">
        <v>8</v>
      </c>
      <c r="J7" s="89">
        <f t="shared" si="0"/>
        <v>8</v>
      </c>
      <c r="K7" s="1" t="s">
        <v>9</v>
      </c>
      <c r="L7" s="3" t="s">
        <v>57</v>
      </c>
    </row>
    <row r="8" spans="1:13" x14ac:dyDescent="0.25">
      <c r="C8" s="1"/>
      <c r="D8" s="1"/>
      <c r="E8" s="1"/>
      <c r="F8" s="1"/>
      <c r="G8" s="1"/>
      <c r="H8" s="1"/>
      <c r="I8" s="40"/>
      <c r="J8" s="89"/>
      <c r="K8" s="1"/>
      <c r="L8" s="3"/>
    </row>
    <row r="9" spans="1:13" x14ac:dyDescent="0.25">
      <c r="A9" s="17" t="s">
        <v>8</v>
      </c>
      <c r="B9" s="17" t="s">
        <v>19</v>
      </c>
      <c r="C9" s="1" t="s">
        <v>170</v>
      </c>
      <c r="D9" s="1" t="s">
        <v>10</v>
      </c>
      <c r="E9" s="1" t="s">
        <v>170</v>
      </c>
      <c r="F9" s="1" t="s">
        <v>11</v>
      </c>
      <c r="G9" s="1" t="s">
        <v>115</v>
      </c>
      <c r="H9" s="1" t="s">
        <v>170</v>
      </c>
      <c r="I9" s="40">
        <v>16</v>
      </c>
      <c r="J9" s="89">
        <f t="shared" si="0"/>
        <v>16</v>
      </c>
      <c r="K9" s="1" t="s">
        <v>9</v>
      </c>
      <c r="L9" s="3" t="s">
        <v>13</v>
      </c>
    </row>
    <row r="10" spans="1:13" x14ac:dyDescent="0.25">
      <c r="A10" s="17" t="s">
        <v>8</v>
      </c>
      <c r="B10" s="17" t="s">
        <v>19</v>
      </c>
      <c r="C10" s="1" t="s">
        <v>170</v>
      </c>
      <c r="D10" s="1" t="s">
        <v>10</v>
      </c>
      <c r="E10" s="1" t="s">
        <v>170</v>
      </c>
      <c r="F10" s="1" t="s">
        <v>11</v>
      </c>
      <c r="G10" s="1" t="s">
        <v>115</v>
      </c>
      <c r="H10" s="1" t="s">
        <v>170</v>
      </c>
      <c r="I10" s="40">
        <v>30</v>
      </c>
      <c r="J10" s="89">
        <f t="shared" si="0"/>
        <v>30</v>
      </c>
      <c r="K10" s="1" t="s">
        <v>9</v>
      </c>
      <c r="L10" s="3" t="s">
        <v>97</v>
      </c>
    </row>
    <row r="11" spans="1:13" x14ac:dyDescent="0.25">
      <c r="A11" s="17" t="s">
        <v>8</v>
      </c>
      <c r="B11" s="17" t="s">
        <v>19</v>
      </c>
      <c r="C11" s="1" t="s">
        <v>16</v>
      </c>
      <c r="D11" s="1" t="s">
        <v>10</v>
      </c>
      <c r="E11" s="1" t="s">
        <v>170</v>
      </c>
      <c r="F11" s="1" t="s">
        <v>11</v>
      </c>
      <c r="G11" s="1" t="s">
        <v>115</v>
      </c>
      <c r="H11" s="1" t="s">
        <v>170</v>
      </c>
      <c r="I11" s="40">
        <v>35</v>
      </c>
      <c r="J11" s="89">
        <f t="shared" si="0"/>
        <v>35</v>
      </c>
      <c r="K11" s="1" t="s">
        <v>9</v>
      </c>
      <c r="L11" s="3" t="s">
        <v>61</v>
      </c>
    </row>
    <row r="12" spans="1:13" x14ac:dyDescent="0.25">
      <c r="A12" s="17" t="s">
        <v>8</v>
      </c>
      <c r="B12" s="17" t="s">
        <v>19</v>
      </c>
      <c r="C12" s="1" t="s">
        <v>16</v>
      </c>
      <c r="D12" s="1" t="s">
        <v>10</v>
      </c>
      <c r="E12" s="1" t="s">
        <v>170</v>
      </c>
      <c r="F12" s="1" t="s">
        <v>11</v>
      </c>
      <c r="G12" s="1" t="s">
        <v>115</v>
      </c>
      <c r="H12" s="1" t="s">
        <v>170</v>
      </c>
      <c r="I12" s="40">
        <v>33</v>
      </c>
      <c r="J12" s="89">
        <f t="shared" si="0"/>
        <v>33</v>
      </c>
      <c r="K12" s="1" t="s">
        <v>9</v>
      </c>
      <c r="L12" s="3" t="s">
        <v>62</v>
      </c>
    </row>
    <row r="13" spans="1:13" x14ac:dyDescent="0.25">
      <c r="A13" s="17" t="s">
        <v>8</v>
      </c>
      <c r="B13" s="17" t="s">
        <v>19</v>
      </c>
      <c r="C13" s="1" t="s">
        <v>16</v>
      </c>
      <c r="D13" s="1" t="s">
        <v>17</v>
      </c>
      <c r="E13" s="1">
        <v>4.3</v>
      </c>
      <c r="F13" s="1" t="s">
        <v>11</v>
      </c>
      <c r="G13" s="1" t="s">
        <v>115</v>
      </c>
      <c r="H13" s="1" t="s">
        <v>98</v>
      </c>
      <c r="I13" s="40">
        <v>27</v>
      </c>
      <c r="J13" s="90">
        <f>-100 * LN(1-I13/100)</f>
        <v>31.471074483970025</v>
      </c>
      <c r="K13" s="1" t="s">
        <v>9</v>
      </c>
      <c r="L13" s="3" t="s">
        <v>99</v>
      </c>
    </row>
    <row r="14" spans="1:13" x14ac:dyDescent="0.25">
      <c r="A14" s="17" t="s">
        <v>8</v>
      </c>
      <c r="B14" s="17" t="s">
        <v>19</v>
      </c>
      <c r="C14" s="1" t="s">
        <v>16</v>
      </c>
      <c r="D14" s="1" t="s">
        <v>10</v>
      </c>
      <c r="E14" s="1" t="s">
        <v>170</v>
      </c>
      <c r="F14" s="1" t="s">
        <v>11</v>
      </c>
      <c r="G14" s="1" t="s">
        <v>115</v>
      </c>
      <c r="H14" s="1" t="s">
        <v>98</v>
      </c>
      <c r="I14" s="40">
        <v>30</v>
      </c>
      <c r="J14" s="90">
        <f>-100 * LN(1-I14/100)</f>
        <v>35.667494393873241</v>
      </c>
      <c r="K14" s="1" t="s">
        <v>20</v>
      </c>
      <c r="L14" s="3" t="s">
        <v>100</v>
      </c>
    </row>
    <row r="15" spans="1:13" x14ac:dyDescent="0.25">
      <c r="A15" s="17" t="s">
        <v>8</v>
      </c>
      <c r="B15" s="17" t="s">
        <v>19</v>
      </c>
      <c r="C15" s="1" t="s">
        <v>16</v>
      </c>
      <c r="D15" s="1" t="s">
        <v>10</v>
      </c>
      <c r="E15" s="1" t="s">
        <v>170</v>
      </c>
      <c r="F15" s="1" t="s">
        <v>11</v>
      </c>
      <c r="G15" s="1" t="s">
        <v>115</v>
      </c>
      <c r="H15" s="1" t="s">
        <v>45</v>
      </c>
      <c r="I15" s="40">
        <v>38</v>
      </c>
      <c r="J15" s="90">
        <f>I15</f>
        <v>38</v>
      </c>
      <c r="K15" s="1" t="s">
        <v>21</v>
      </c>
      <c r="L15" s="3" t="s">
        <v>123</v>
      </c>
    </row>
    <row r="16" spans="1:13" x14ac:dyDescent="0.25">
      <c r="A16" s="17" t="s">
        <v>8</v>
      </c>
      <c r="B16" s="17" t="s">
        <v>19</v>
      </c>
      <c r="C16" s="1" t="s">
        <v>16</v>
      </c>
      <c r="D16" s="1" t="s">
        <v>17</v>
      </c>
      <c r="E16" s="1">
        <v>1</v>
      </c>
      <c r="F16" s="1" t="s">
        <v>11</v>
      </c>
      <c r="G16" s="1" t="s">
        <v>115</v>
      </c>
      <c r="H16" s="1" t="s">
        <v>98</v>
      </c>
      <c r="I16" s="40">
        <v>3</v>
      </c>
      <c r="J16" s="90">
        <f t="shared" ref="J16:J19" si="1">-100 * LN(1-I16/100)</f>
        <v>3.0459207484708575</v>
      </c>
      <c r="K16" s="1" t="s">
        <v>20</v>
      </c>
      <c r="L16" s="3" t="s">
        <v>25</v>
      </c>
    </row>
    <row r="17" spans="1:13" s="85" customFormat="1" ht="12.75" customHeight="1" x14ac:dyDescent="0.25">
      <c r="A17" s="82" t="s">
        <v>8</v>
      </c>
      <c r="B17" s="82" t="s">
        <v>19</v>
      </c>
      <c r="C17" s="83" t="s">
        <v>16</v>
      </c>
      <c r="D17" s="83" t="s">
        <v>234</v>
      </c>
      <c r="E17" s="83" t="s">
        <v>170</v>
      </c>
      <c r="F17" s="83" t="s">
        <v>170</v>
      </c>
      <c r="G17" s="83" t="s">
        <v>115</v>
      </c>
      <c r="H17" s="83" t="s">
        <v>98</v>
      </c>
      <c r="I17" s="86">
        <v>23</v>
      </c>
      <c r="J17" s="90">
        <f>-100 * LN(1-I17/100)</f>
        <v>26.13647641344075</v>
      </c>
      <c r="K17" s="83" t="s">
        <v>236</v>
      </c>
      <c r="L17" s="84" t="s">
        <v>232</v>
      </c>
    </row>
    <row r="18" spans="1:13" x14ac:dyDescent="0.25">
      <c r="A18" s="17" t="s">
        <v>8</v>
      </c>
      <c r="B18" s="17" t="s">
        <v>19</v>
      </c>
      <c r="C18" s="1" t="s">
        <v>19</v>
      </c>
      <c r="D18" s="1" t="s">
        <v>17</v>
      </c>
      <c r="E18" s="1">
        <v>1</v>
      </c>
      <c r="F18" s="1" t="s">
        <v>11</v>
      </c>
      <c r="G18" s="1" t="s">
        <v>115</v>
      </c>
      <c r="H18" s="1" t="s">
        <v>98</v>
      </c>
      <c r="I18" s="40">
        <v>11</v>
      </c>
      <c r="J18" s="90">
        <f>-100 * LN(1-I18/100)</f>
        <v>11.65338162559515</v>
      </c>
      <c r="K18" s="1" t="s">
        <v>20</v>
      </c>
      <c r="L18" s="3" t="s">
        <v>25</v>
      </c>
      <c r="M18" s="4"/>
    </row>
    <row r="19" spans="1:13" ht="12.75" customHeight="1" x14ac:dyDescent="0.25">
      <c r="A19" s="17" t="s">
        <v>8</v>
      </c>
      <c r="B19" s="17" t="s">
        <v>19</v>
      </c>
      <c r="C19" s="1" t="s">
        <v>19</v>
      </c>
      <c r="D19" s="1" t="s">
        <v>17</v>
      </c>
      <c r="E19" s="1">
        <v>6.5</v>
      </c>
      <c r="F19" s="1" t="s">
        <v>11</v>
      </c>
      <c r="G19" s="1" t="s">
        <v>115</v>
      </c>
      <c r="H19" s="1" t="s">
        <v>98</v>
      </c>
      <c r="I19" s="40">
        <v>14</v>
      </c>
      <c r="J19" s="90">
        <f t="shared" si="1"/>
        <v>15.082288973458366</v>
      </c>
      <c r="K19" s="1" t="s">
        <v>9</v>
      </c>
      <c r="L19" s="3" t="s">
        <v>101</v>
      </c>
      <c r="M19" s="23" t="s">
        <v>237</v>
      </c>
    </row>
    <row r="20" spans="1:13" s="85" customFormat="1" ht="12.75" customHeight="1" x14ac:dyDescent="0.25">
      <c r="A20" s="82" t="s">
        <v>8</v>
      </c>
      <c r="B20" s="82" t="s">
        <v>19</v>
      </c>
      <c r="C20" s="83" t="s">
        <v>19</v>
      </c>
      <c r="D20" s="83" t="s">
        <v>234</v>
      </c>
      <c r="E20" s="83" t="s">
        <v>170</v>
      </c>
      <c r="F20" s="83" t="s">
        <v>170</v>
      </c>
      <c r="G20" s="83" t="s">
        <v>115</v>
      </c>
      <c r="H20" s="83" t="s">
        <v>98</v>
      </c>
      <c r="I20" s="86">
        <v>22</v>
      </c>
      <c r="J20" s="90">
        <f>-100 * LN(1-I20/100)</f>
        <v>24.846135929849961</v>
      </c>
      <c r="K20" s="83" t="s">
        <v>236</v>
      </c>
      <c r="L20" s="84" t="s">
        <v>232</v>
      </c>
    </row>
    <row r="21" spans="1:13" x14ac:dyDescent="0.25">
      <c r="C21" s="1"/>
      <c r="D21" s="1"/>
      <c r="E21" s="1"/>
      <c r="F21" s="1"/>
      <c r="G21" s="1"/>
      <c r="H21" s="1"/>
      <c r="I21" s="40"/>
      <c r="J21" s="89"/>
      <c r="K21" s="1"/>
      <c r="L21" s="3"/>
      <c r="M21" s="4"/>
    </row>
    <row r="22" spans="1:13" x14ac:dyDescent="0.25">
      <c r="A22" s="17" t="s">
        <v>8</v>
      </c>
      <c r="B22" s="17" t="s">
        <v>19</v>
      </c>
      <c r="C22" s="1" t="s">
        <v>170</v>
      </c>
      <c r="D22" s="1" t="s">
        <v>10</v>
      </c>
      <c r="E22" s="1" t="s">
        <v>170</v>
      </c>
      <c r="F22" s="1" t="s">
        <v>11</v>
      </c>
      <c r="G22" s="1" t="s">
        <v>116</v>
      </c>
      <c r="H22" s="1" t="s">
        <v>170</v>
      </c>
      <c r="I22" s="40">
        <v>12</v>
      </c>
      <c r="J22" s="89">
        <f t="shared" ref="J22:J31" si="2" xml:space="preserve"> I22</f>
        <v>12</v>
      </c>
      <c r="K22" s="1" t="s">
        <v>9</v>
      </c>
      <c r="L22" s="3" t="s">
        <v>13</v>
      </c>
    </row>
    <row r="23" spans="1:13" x14ac:dyDescent="0.25">
      <c r="A23" s="17" t="s">
        <v>8</v>
      </c>
      <c r="B23" s="17" t="s">
        <v>19</v>
      </c>
      <c r="C23" s="1" t="s">
        <v>170</v>
      </c>
      <c r="D23" s="1" t="s">
        <v>10</v>
      </c>
      <c r="E23" s="1" t="s">
        <v>170</v>
      </c>
      <c r="F23" s="1" t="s">
        <v>11</v>
      </c>
      <c r="G23" s="1" t="s">
        <v>117</v>
      </c>
      <c r="H23" s="1" t="s">
        <v>170</v>
      </c>
      <c r="I23" s="40">
        <v>6</v>
      </c>
      <c r="J23" s="89">
        <f t="shared" si="2"/>
        <v>6</v>
      </c>
      <c r="K23" s="1" t="s">
        <v>9</v>
      </c>
      <c r="L23" s="3" t="s">
        <v>13</v>
      </c>
    </row>
    <row r="24" spans="1:13" x14ac:dyDescent="0.25">
      <c r="A24" s="17" t="s">
        <v>8</v>
      </c>
      <c r="B24" s="17" t="s">
        <v>19</v>
      </c>
      <c r="C24" s="1" t="s">
        <v>170</v>
      </c>
      <c r="D24" s="1" t="s">
        <v>10</v>
      </c>
      <c r="E24" s="1" t="s">
        <v>170</v>
      </c>
      <c r="F24" s="1" t="s">
        <v>11</v>
      </c>
      <c r="G24" s="1" t="s">
        <v>118</v>
      </c>
      <c r="H24" s="1" t="s">
        <v>170</v>
      </c>
      <c r="I24" s="40">
        <v>2</v>
      </c>
      <c r="J24" s="89">
        <f t="shared" si="2"/>
        <v>2</v>
      </c>
      <c r="K24" s="1" t="s">
        <v>9</v>
      </c>
      <c r="L24" s="3" t="s">
        <v>13</v>
      </c>
    </row>
    <row r="25" spans="1:13" x14ac:dyDescent="0.25">
      <c r="A25" s="17" t="s">
        <v>8</v>
      </c>
      <c r="B25" s="17" t="s">
        <v>19</v>
      </c>
      <c r="C25" s="1" t="s">
        <v>170</v>
      </c>
      <c r="D25" s="1" t="s">
        <v>10</v>
      </c>
      <c r="E25" s="1" t="s">
        <v>170</v>
      </c>
      <c r="F25" s="1" t="s">
        <v>11</v>
      </c>
      <c r="G25" s="1" t="s">
        <v>116</v>
      </c>
      <c r="H25" s="1" t="s">
        <v>170</v>
      </c>
      <c r="I25" s="40">
        <v>5</v>
      </c>
      <c r="J25" s="89">
        <f t="shared" si="2"/>
        <v>5</v>
      </c>
      <c r="K25" s="1" t="s">
        <v>9</v>
      </c>
      <c r="L25" s="3" t="s">
        <v>97</v>
      </c>
    </row>
    <row r="26" spans="1:13" x14ac:dyDescent="0.25">
      <c r="A26" s="17" t="s">
        <v>8</v>
      </c>
      <c r="B26" s="17" t="s">
        <v>19</v>
      </c>
      <c r="C26" s="1" t="s">
        <v>170</v>
      </c>
      <c r="D26" s="1" t="s">
        <v>10</v>
      </c>
      <c r="E26" s="1" t="s">
        <v>170</v>
      </c>
      <c r="F26" s="1" t="s">
        <v>11</v>
      </c>
      <c r="G26" s="1" t="s">
        <v>119</v>
      </c>
      <c r="H26" s="1" t="s">
        <v>170</v>
      </c>
      <c r="I26" s="40">
        <v>2</v>
      </c>
      <c r="J26" s="89">
        <f t="shared" si="2"/>
        <v>2</v>
      </c>
      <c r="K26" s="1" t="s">
        <v>9</v>
      </c>
      <c r="L26" s="3" t="s">
        <v>97</v>
      </c>
    </row>
    <row r="27" spans="1:13" x14ac:dyDescent="0.25">
      <c r="A27" s="17" t="s">
        <v>8</v>
      </c>
      <c r="B27" s="17" t="s">
        <v>19</v>
      </c>
      <c r="C27" s="1" t="s">
        <v>16</v>
      </c>
      <c r="D27" s="1" t="s">
        <v>10</v>
      </c>
      <c r="E27" s="1" t="s">
        <v>170</v>
      </c>
      <c r="F27" s="1" t="s">
        <v>11</v>
      </c>
      <c r="G27" s="1" t="s">
        <v>116</v>
      </c>
      <c r="H27" s="1" t="s">
        <v>170</v>
      </c>
      <c r="I27" s="40">
        <v>5</v>
      </c>
      <c r="J27" s="89">
        <f t="shared" si="2"/>
        <v>5</v>
      </c>
      <c r="K27" s="1" t="s">
        <v>9</v>
      </c>
      <c r="L27" s="3" t="s">
        <v>61</v>
      </c>
    </row>
    <row r="28" spans="1:13" x14ac:dyDescent="0.25">
      <c r="A28" s="17" t="s">
        <v>8</v>
      </c>
      <c r="B28" s="17" t="s">
        <v>19</v>
      </c>
      <c r="C28" s="1" t="s">
        <v>16</v>
      </c>
      <c r="D28" s="1" t="s">
        <v>10</v>
      </c>
      <c r="E28" s="1" t="s">
        <v>170</v>
      </c>
      <c r="F28" s="1" t="s">
        <v>11</v>
      </c>
      <c r="G28" s="1" t="s">
        <v>120</v>
      </c>
      <c r="H28" s="1" t="s">
        <v>170</v>
      </c>
      <c r="I28" s="40">
        <v>8</v>
      </c>
      <c r="J28" s="89">
        <f t="shared" si="2"/>
        <v>8</v>
      </c>
      <c r="K28" s="1" t="s">
        <v>9</v>
      </c>
      <c r="L28" s="3" t="s">
        <v>62</v>
      </c>
    </row>
    <row r="29" spans="1:13" x14ac:dyDescent="0.25">
      <c r="A29" s="17" t="s">
        <v>8</v>
      </c>
      <c r="B29" s="17" t="s">
        <v>19</v>
      </c>
      <c r="C29" s="1" t="s">
        <v>16</v>
      </c>
      <c r="D29" s="1" t="s">
        <v>17</v>
      </c>
      <c r="E29" s="1">
        <v>4.3</v>
      </c>
      <c r="F29" s="1" t="s">
        <v>11</v>
      </c>
      <c r="G29" s="1" t="s">
        <v>116</v>
      </c>
      <c r="H29" s="1" t="s">
        <v>170</v>
      </c>
      <c r="I29" s="40">
        <v>6</v>
      </c>
      <c r="J29" s="89">
        <f t="shared" si="2"/>
        <v>6</v>
      </c>
      <c r="K29" s="1" t="s">
        <v>9</v>
      </c>
      <c r="L29" s="3" t="s">
        <v>24</v>
      </c>
    </row>
    <row r="30" spans="1:13" x14ac:dyDescent="0.25">
      <c r="A30" s="17" t="s">
        <v>8</v>
      </c>
      <c r="B30" s="17" t="s">
        <v>19</v>
      </c>
      <c r="C30" s="1" t="s">
        <v>16</v>
      </c>
      <c r="D30" s="1" t="s">
        <v>17</v>
      </c>
      <c r="E30" s="1">
        <v>4.3</v>
      </c>
      <c r="F30" s="1" t="s">
        <v>11</v>
      </c>
      <c r="G30" s="1" t="s">
        <v>117</v>
      </c>
      <c r="H30" s="1" t="s">
        <v>170</v>
      </c>
      <c r="I30" s="40">
        <v>4</v>
      </c>
      <c r="J30" s="89">
        <f t="shared" si="2"/>
        <v>4</v>
      </c>
      <c r="K30" s="1" t="s">
        <v>9</v>
      </c>
      <c r="L30" s="3" t="s">
        <v>24</v>
      </c>
    </row>
    <row r="31" spans="1:13" x14ac:dyDescent="0.25">
      <c r="A31" s="17" t="s">
        <v>8</v>
      </c>
      <c r="B31" s="17" t="s">
        <v>19</v>
      </c>
      <c r="C31" s="1" t="s">
        <v>16</v>
      </c>
      <c r="D31" s="1" t="s">
        <v>17</v>
      </c>
      <c r="E31" s="1">
        <v>4.3</v>
      </c>
      <c r="F31" s="1" t="s">
        <v>11</v>
      </c>
      <c r="G31" s="1" t="s">
        <v>118</v>
      </c>
      <c r="H31" s="1" t="s">
        <v>170</v>
      </c>
      <c r="I31" s="40">
        <v>8</v>
      </c>
      <c r="J31" s="89">
        <f t="shared" si="2"/>
        <v>8</v>
      </c>
      <c r="K31" s="1" t="s">
        <v>9</v>
      </c>
      <c r="L31" s="3" t="s">
        <v>24</v>
      </c>
    </row>
    <row r="32" spans="1:13" x14ac:dyDescent="0.25">
      <c r="A32" s="17" t="s">
        <v>8</v>
      </c>
      <c r="B32" s="17" t="s">
        <v>19</v>
      </c>
      <c r="C32" s="1" t="s">
        <v>16</v>
      </c>
      <c r="D32" s="1" t="s">
        <v>10</v>
      </c>
      <c r="E32" s="1" t="s">
        <v>170</v>
      </c>
      <c r="F32" s="1" t="s">
        <v>11</v>
      </c>
      <c r="G32" s="1" t="s">
        <v>116</v>
      </c>
      <c r="H32" s="1" t="s">
        <v>98</v>
      </c>
      <c r="I32" s="40">
        <v>10</v>
      </c>
      <c r="J32" s="90">
        <f t="shared" ref="J32:J33" si="3">-100 * LN(1-I32/100)</f>
        <v>10.536051565782628</v>
      </c>
      <c r="K32" s="1" t="s">
        <v>20</v>
      </c>
      <c r="L32" s="3" t="s">
        <v>100</v>
      </c>
    </row>
    <row r="33" spans="1:13" x14ac:dyDescent="0.25">
      <c r="A33" s="17" t="s">
        <v>8</v>
      </c>
      <c r="B33" s="17" t="s">
        <v>19</v>
      </c>
      <c r="C33" s="1" t="s">
        <v>16</v>
      </c>
      <c r="D33" s="1" t="s">
        <v>10</v>
      </c>
      <c r="E33" s="1" t="s">
        <v>170</v>
      </c>
      <c r="F33" s="1" t="s">
        <v>11</v>
      </c>
      <c r="G33" s="1" t="s">
        <v>117</v>
      </c>
      <c r="H33" s="1" t="s">
        <v>98</v>
      </c>
      <c r="I33" s="40">
        <v>5</v>
      </c>
      <c r="J33" s="90">
        <f t="shared" si="3"/>
        <v>5.1293294387550574</v>
      </c>
      <c r="K33" s="1" t="s">
        <v>20</v>
      </c>
      <c r="L33" s="3" t="s">
        <v>100</v>
      </c>
    </row>
    <row r="34" spans="1:13" x14ac:dyDescent="0.25">
      <c r="A34" s="17" t="s">
        <v>8</v>
      </c>
      <c r="B34" s="17" t="s">
        <v>19</v>
      </c>
      <c r="C34" s="1" t="s">
        <v>16</v>
      </c>
      <c r="D34" s="1" t="s">
        <v>10</v>
      </c>
      <c r="E34" s="1" t="s">
        <v>170</v>
      </c>
      <c r="F34" s="1" t="s">
        <v>11</v>
      </c>
      <c r="G34" s="1" t="s">
        <v>121</v>
      </c>
      <c r="H34" s="1" t="s">
        <v>45</v>
      </c>
      <c r="I34" s="40">
        <v>6</v>
      </c>
      <c r="J34" s="90">
        <f>I34</f>
        <v>6</v>
      </c>
      <c r="K34" s="1" t="s">
        <v>21</v>
      </c>
      <c r="L34" s="3" t="s">
        <v>123</v>
      </c>
    </row>
    <row r="35" spans="1:13" s="85" customFormat="1" ht="12.75" customHeight="1" x14ac:dyDescent="0.25">
      <c r="A35" s="82" t="s">
        <v>8</v>
      </c>
      <c r="B35" s="82" t="s">
        <v>19</v>
      </c>
      <c r="C35" s="83" t="s">
        <v>16</v>
      </c>
      <c r="D35" s="83" t="s">
        <v>234</v>
      </c>
      <c r="E35" s="83" t="s">
        <v>170</v>
      </c>
      <c r="F35" s="83" t="s">
        <v>170</v>
      </c>
      <c r="G35" s="83" t="s">
        <v>120</v>
      </c>
      <c r="H35" s="83" t="s">
        <v>98</v>
      </c>
      <c r="I35" s="86">
        <v>7</v>
      </c>
      <c r="J35" s="90">
        <f>-100 * LN(1-I35/100)</f>
        <v>7.25706928348355</v>
      </c>
      <c r="K35" s="83" t="s">
        <v>236</v>
      </c>
      <c r="L35" s="84" t="s">
        <v>232</v>
      </c>
    </row>
    <row r="36" spans="1:13" x14ac:dyDescent="0.25">
      <c r="A36" s="17" t="s">
        <v>8</v>
      </c>
      <c r="B36" s="17" t="s">
        <v>19</v>
      </c>
      <c r="C36" s="1" t="s">
        <v>18</v>
      </c>
      <c r="D36" s="1" t="s">
        <v>17</v>
      </c>
      <c r="E36" s="1">
        <v>1</v>
      </c>
      <c r="F36" s="1" t="s">
        <v>11</v>
      </c>
      <c r="G36" s="1" t="s">
        <v>121</v>
      </c>
      <c r="H36" s="1" t="s">
        <v>45</v>
      </c>
      <c r="I36" s="40">
        <v>2</v>
      </c>
      <c r="J36" s="89">
        <f t="shared" ref="J36" si="4" xml:space="preserve"> I36</f>
        <v>2</v>
      </c>
      <c r="K36" s="1" t="s">
        <v>20</v>
      </c>
      <c r="L36" s="3" t="s">
        <v>25</v>
      </c>
    </row>
    <row r="37" spans="1:13" x14ac:dyDescent="0.25">
      <c r="A37" s="17" t="s">
        <v>8</v>
      </c>
      <c r="B37" s="17" t="s">
        <v>19</v>
      </c>
      <c r="C37" s="1" t="s">
        <v>19</v>
      </c>
      <c r="D37" s="1" t="s">
        <v>17</v>
      </c>
      <c r="E37" s="1">
        <v>6.5</v>
      </c>
      <c r="F37" s="1" t="s">
        <v>11</v>
      </c>
      <c r="G37" s="1" t="s">
        <v>121</v>
      </c>
      <c r="H37" s="1" t="s">
        <v>98</v>
      </c>
      <c r="I37" s="40">
        <v>9</v>
      </c>
      <c r="J37" s="90">
        <f t="shared" ref="J37" si="5">-100 * LN(1-I37/100)</f>
        <v>9.431067947124129</v>
      </c>
      <c r="K37" s="1" t="s">
        <v>9</v>
      </c>
      <c r="L37" s="3" t="s">
        <v>78</v>
      </c>
    </row>
    <row r="38" spans="1:13" s="85" customFormat="1" ht="12.75" customHeight="1" x14ac:dyDescent="0.25">
      <c r="A38" s="82" t="s">
        <v>8</v>
      </c>
      <c r="B38" s="82" t="s">
        <v>19</v>
      </c>
      <c r="C38" s="83" t="s">
        <v>19</v>
      </c>
      <c r="D38" s="83" t="s">
        <v>234</v>
      </c>
      <c r="E38" s="83" t="s">
        <v>170</v>
      </c>
      <c r="F38" s="83" t="s">
        <v>170</v>
      </c>
      <c r="G38" s="83" t="s">
        <v>120</v>
      </c>
      <c r="H38" s="83" t="s">
        <v>98</v>
      </c>
      <c r="I38" s="86">
        <v>7</v>
      </c>
      <c r="J38" s="90">
        <f>-100 * LN(1-I38/100)</f>
        <v>7.25706928348355</v>
      </c>
      <c r="K38" s="83" t="s">
        <v>236</v>
      </c>
      <c r="L38" s="84" t="s">
        <v>232</v>
      </c>
    </row>
    <row r="40" spans="1:13" x14ac:dyDescent="0.25">
      <c r="A40" s="17" t="s">
        <v>8</v>
      </c>
      <c r="B40" s="17" t="s">
        <v>19</v>
      </c>
      <c r="C40" s="1" t="s">
        <v>170</v>
      </c>
      <c r="D40" s="1" t="s">
        <v>10</v>
      </c>
      <c r="E40" s="1" t="s">
        <v>170</v>
      </c>
      <c r="F40" s="1" t="s">
        <v>11</v>
      </c>
      <c r="G40" s="1" t="s">
        <v>56</v>
      </c>
      <c r="H40" s="1" t="s">
        <v>170</v>
      </c>
      <c r="I40" s="40">
        <v>2</v>
      </c>
      <c r="J40" s="89">
        <f t="shared" ref="J40:J43" si="6" xml:space="preserve"> I40</f>
        <v>2</v>
      </c>
      <c r="K40" s="1" t="s">
        <v>9</v>
      </c>
      <c r="L40" s="3" t="s">
        <v>13</v>
      </c>
    </row>
    <row r="41" spans="1:13" x14ac:dyDescent="0.25">
      <c r="A41" s="17" t="s">
        <v>8</v>
      </c>
      <c r="B41" s="17" t="s">
        <v>19</v>
      </c>
      <c r="C41" s="1" t="s">
        <v>170</v>
      </c>
      <c r="D41" s="1" t="s">
        <v>10</v>
      </c>
      <c r="E41" s="1" t="s">
        <v>170</v>
      </c>
      <c r="F41" s="1" t="s">
        <v>11</v>
      </c>
      <c r="G41" s="1" t="s">
        <v>56</v>
      </c>
      <c r="H41" s="1" t="s">
        <v>170</v>
      </c>
      <c r="I41" s="40">
        <v>2</v>
      </c>
      <c r="J41" s="89">
        <f t="shared" si="6"/>
        <v>2</v>
      </c>
      <c r="K41" s="1" t="s">
        <v>9</v>
      </c>
      <c r="L41" s="3" t="s">
        <v>97</v>
      </c>
    </row>
    <row r="42" spans="1:13" x14ac:dyDescent="0.25">
      <c r="A42" s="17" t="s">
        <v>8</v>
      </c>
      <c r="B42" s="17" t="s">
        <v>19</v>
      </c>
      <c r="C42" s="1" t="s">
        <v>16</v>
      </c>
      <c r="D42" s="1" t="s">
        <v>10</v>
      </c>
      <c r="E42" s="1" t="s">
        <v>170</v>
      </c>
      <c r="F42" s="1" t="s">
        <v>11</v>
      </c>
      <c r="G42" s="1" t="s">
        <v>56</v>
      </c>
      <c r="H42" s="1" t="s">
        <v>170</v>
      </c>
      <c r="I42" s="40">
        <v>8</v>
      </c>
      <c r="J42" s="89">
        <f t="shared" si="6"/>
        <v>8</v>
      </c>
      <c r="K42" s="1" t="s">
        <v>9</v>
      </c>
      <c r="L42" s="3" t="s">
        <v>62</v>
      </c>
    </row>
    <row r="43" spans="1:13" x14ac:dyDescent="0.25">
      <c r="A43" s="17" t="s">
        <v>8</v>
      </c>
      <c r="B43" s="17" t="s">
        <v>19</v>
      </c>
      <c r="C43" s="1" t="s">
        <v>16</v>
      </c>
      <c r="D43" s="1" t="s">
        <v>17</v>
      </c>
      <c r="E43" s="1">
        <v>4.3</v>
      </c>
      <c r="F43" s="1" t="s">
        <v>11</v>
      </c>
      <c r="G43" s="1" t="s">
        <v>56</v>
      </c>
      <c r="H43" s="1" t="s">
        <v>170</v>
      </c>
      <c r="I43" s="40">
        <v>8</v>
      </c>
      <c r="J43" s="89">
        <f t="shared" si="6"/>
        <v>8</v>
      </c>
      <c r="K43" s="1" t="s">
        <v>9</v>
      </c>
      <c r="L43" s="3" t="s">
        <v>24</v>
      </c>
    </row>
    <row r="44" spans="1:13" x14ac:dyDescent="0.25">
      <c r="A44" s="17" t="s">
        <v>8</v>
      </c>
      <c r="B44" s="17" t="s">
        <v>19</v>
      </c>
      <c r="C44" s="1" t="s">
        <v>16</v>
      </c>
      <c r="D44" s="1" t="s">
        <v>10</v>
      </c>
      <c r="E44" s="1" t="s">
        <v>170</v>
      </c>
      <c r="F44" s="1" t="s">
        <v>11</v>
      </c>
      <c r="G44" s="1" t="s">
        <v>102</v>
      </c>
      <c r="H44" s="1" t="s">
        <v>98</v>
      </c>
      <c r="I44" s="40">
        <v>2</v>
      </c>
      <c r="J44" s="90">
        <f t="shared" ref="J44" si="7">-100 * LN(1-I44/100)</f>
        <v>2.0202707317519466</v>
      </c>
      <c r="K44" s="1" t="s">
        <v>20</v>
      </c>
      <c r="L44" s="3" t="s">
        <v>100</v>
      </c>
    </row>
    <row r="45" spans="1:13" x14ac:dyDescent="0.25">
      <c r="A45" s="17" t="s">
        <v>8</v>
      </c>
      <c r="B45" s="17" t="s">
        <v>19</v>
      </c>
      <c r="C45" s="1" t="s">
        <v>16</v>
      </c>
      <c r="D45" s="1" t="s">
        <v>10</v>
      </c>
      <c r="E45" s="1" t="s">
        <v>170</v>
      </c>
      <c r="F45" s="1" t="s">
        <v>11</v>
      </c>
      <c r="G45" s="1" t="s">
        <v>56</v>
      </c>
      <c r="H45" s="1" t="s">
        <v>45</v>
      </c>
      <c r="I45" s="40">
        <v>5</v>
      </c>
      <c r="J45" s="90">
        <f>I45</f>
        <v>5</v>
      </c>
      <c r="K45" s="1" t="s">
        <v>21</v>
      </c>
      <c r="L45" s="3" t="s">
        <v>123</v>
      </c>
    </row>
    <row r="46" spans="1:13" s="85" customFormat="1" ht="12.75" customHeight="1" x14ac:dyDescent="0.25">
      <c r="A46" s="82" t="s">
        <v>8</v>
      </c>
      <c r="B46" s="82" t="s">
        <v>19</v>
      </c>
      <c r="C46" s="83" t="s">
        <v>16</v>
      </c>
      <c r="D46" s="83" t="s">
        <v>234</v>
      </c>
      <c r="E46" s="83" t="s">
        <v>170</v>
      </c>
      <c r="F46" s="83" t="s">
        <v>170</v>
      </c>
      <c r="G46" s="83" t="s">
        <v>56</v>
      </c>
      <c r="H46" s="83" t="s">
        <v>98</v>
      </c>
      <c r="I46" s="86">
        <v>8</v>
      </c>
      <c r="J46" s="90">
        <f>-100 * LN(1-I46/100)</f>
        <v>8.3381608939051013</v>
      </c>
      <c r="K46" s="83" t="s">
        <v>236</v>
      </c>
      <c r="L46" s="84" t="s">
        <v>232</v>
      </c>
      <c r="M46" s="85" t="s">
        <v>238</v>
      </c>
    </row>
    <row r="47" spans="1:13" x14ac:dyDescent="0.25">
      <c r="A47" s="17" t="s">
        <v>8</v>
      </c>
      <c r="B47" s="17" t="s">
        <v>19</v>
      </c>
      <c r="C47" s="1" t="s">
        <v>18</v>
      </c>
      <c r="D47" s="1" t="s">
        <v>17</v>
      </c>
      <c r="E47" s="1">
        <v>1</v>
      </c>
      <c r="F47" s="1" t="s">
        <v>11</v>
      </c>
      <c r="G47" s="1" t="s">
        <v>56</v>
      </c>
      <c r="H47" s="1" t="s">
        <v>45</v>
      </c>
      <c r="I47" s="40">
        <v>2</v>
      </c>
      <c r="J47" s="89">
        <f t="shared" ref="J47:J48" si="8" xml:space="preserve"> I47</f>
        <v>2</v>
      </c>
      <c r="K47" s="1" t="s">
        <v>20</v>
      </c>
      <c r="L47" s="3" t="s">
        <v>25</v>
      </c>
    </row>
    <row r="48" spans="1:13" x14ac:dyDescent="0.25">
      <c r="A48" s="17" t="s">
        <v>8</v>
      </c>
      <c r="B48" s="17" t="s">
        <v>19</v>
      </c>
      <c r="C48" s="1" t="s">
        <v>19</v>
      </c>
      <c r="D48" s="1" t="s">
        <v>17</v>
      </c>
      <c r="E48" s="1">
        <v>6.5</v>
      </c>
      <c r="F48" s="1" t="s">
        <v>11</v>
      </c>
      <c r="G48" s="1" t="s">
        <v>56</v>
      </c>
      <c r="H48" s="1" t="s">
        <v>45</v>
      </c>
      <c r="I48" s="40">
        <v>5</v>
      </c>
      <c r="J48" s="89">
        <f t="shared" si="8"/>
        <v>5</v>
      </c>
      <c r="K48" s="1" t="s">
        <v>9</v>
      </c>
      <c r="L48" s="3" t="s">
        <v>78</v>
      </c>
    </row>
    <row r="49" spans="1:13" s="85" customFormat="1" ht="12.75" customHeight="1" x14ac:dyDescent="0.25">
      <c r="A49" s="82" t="s">
        <v>8</v>
      </c>
      <c r="B49" s="82" t="s">
        <v>19</v>
      </c>
      <c r="C49" s="83" t="s">
        <v>19</v>
      </c>
      <c r="D49" s="83" t="s">
        <v>234</v>
      </c>
      <c r="E49" s="83" t="s">
        <v>170</v>
      </c>
      <c r="F49" s="83" t="s">
        <v>170</v>
      </c>
      <c r="G49" s="83" t="s">
        <v>56</v>
      </c>
      <c r="H49" s="83" t="s">
        <v>98</v>
      </c>
      <c r="I49" s="86">
        <v>8</v>
      </c>
      <c r="J49" s="90">
        <f>-100 * LN(1-I49/100)</f>
        <v>8.3381608939051013</v>
      </c>
      <c r="K49" s="83" t="s">
        <v>236</v>
      </c>
      <c r="L49" s="84" t="s">
        <v>232</v>
      </c>
      <c r="M49" s="85" t="s">
        <v>238</v>
      </c>
    </row>
    <row r="50" spans="1:13" x14ac:dyDescent="0.25">
      <c r="C50" s="1"/>
      <c r="D50" s="1"/>
      <c r="E50" s="1"/>
      <c r="F50" s="1"/>
      <c r="G50" s="1"/>
      <c r="H50" s="1"/>
      <c r="I50" s="40"/>
      <c r="J50" s="89"/>
      <c r="K50" s="1"/>
      <c r="L50" s="81"/>
    </row>
    <row r="51" spans="1:13" x14ac:dyDescent="0.25">
      <c r="A51" s="17" t="s">
        <v>8</v>
      </c>
      <c r="B51" s="17" t="s">
        <v>19</v>
      </c>
      <c r="C51" s="1" t="s">
        <v>16</v>
      </c>
      <c r="D51" s="1" t="s">
        <v>10</v>
      </c>
      <c r="E51" s="1" t="s">
        <v>170</v>
      </c>
      <c r="F51" s="1" t="s">
        <v>11</v>
      </c>
      <c r="G51" s="1" t="s">
        <v>89</v>
      </c>
      <c r="H51" s="1" t="s">
        <v>45</v>
      </c>
      <c r="I51" s="40">
        <v>11</v>
      </c>
      <c r="J51" s="90">
        <f>I51</f>
        <v>11</v>
      </c>
      <c r="K51" s="1" t="s">
        <v>21</v>
      </c>
      <c r="L51" s="3" t="s">
        <v>123</v>
      </c>
    </row>
    <row r="52" spans="1:13" x14ac:dyDescent="0.25">
      <c r="A52" s="17" t="s">
        <v>8</v>
      </c>
      <c r="B52" s="17" t="s">
        <v>19</v>
      </c>
      <c r="C52" s="1" t="s">
        <v>19</v>
      </c>
      <c r="D52" s="1" t="s">
        <v>10</v>
      </c>
      <c r="E52" s="1" t="s">
        <v>170</v>
      </c>
      <c r="F52" s="1" t="s">
        <v>11</v>
      </c>
      <c r="G52" s="1" t="s">
        <v>89</v>
      </c>
      <c r="H52" s="1" t="s">
        <v>170</v>
      </c>
      <c r="I52" s="40">
        <v>4</v>
      </c>
      <c r="J52" s="89">
        <f t="shared" ref="J52:J66" si="9" xml:space="preserve"> I52</f>
        <v>4</v>
      </c>
      <c r="K52" s="1" t="s">
        <v>20</v>
      </c>
      <c r="L52" s="3" t="s">
        <v>48</v>
      </c>
    </row>
    <row r="54" spans="1:13" ht="12.75" x14ac:dyDescent="0.25">
      <c r="A54" s="17" t="s">
        <v>8</v>
      </c>
      <c r="B54" s="28" t="s">
        <v>39</v>
      </c>
      <c r="C54" s="49" t="s">
        <v>19</v>
      </c>
      <c r="D54" s="49" t="s">
        <v>10</v>
      </c>
      <c r="E54" s="1" t="s">
        <v>170</v>
      </c>
      <c r="F54" s="49" t="s">
        <v>11</v>
      </c>
      <c r="G54" s="1" t="s">
        <v>115</v>
      </c>
      <c r="H54" s="1" t="s">
        <v>45</v>
      </c>
      <c r="I54" s="40">
        <v>10</v>
      </c>
      <c r="J54" s="89">
        <f t="shared" ref="J54:J55" si="10" xml:space="preserve"> I54</f>
        <v>10</v>
      </c>
      <c r="K54" s="49" t="s">
        <v>20</v>
      </c>
      <c r="L54" s="7" t="s">
        <v>226</v>
      </c>
      <c r="M54" s="23" t="s">
        <v>228</v>
      </c>
    </row>
    <row r="55" spans="1:13" ht="12.75" x14ac:dyDescent="0.25">
      <c r="A55" s="17" t="s">
        <v>8</v>
      </c>
      <c r="B55" s="28" t="s">
        <v>39</v>
      </c>
      <c r="C55" s="49" t="s">
        <v>19</v>
      </c>
      <c r="D55" s="49" t="s">
        <v>10</v>
      </c>
      <c r="E55" s="1" t="s">
        <v>170</v>
      </c>
      <c r="F55" s="49" t="s">
        <v>11</v>
      </c>
      <c r="G55" s="1" t="s">
        <v>115</v>
      </c>
      <c r="H55" s="1" t="s">
        <v>45</v>
      </c>
      <c r="I55" s="40">
        <v>16</v>
      </c>
      <c r="J55" s="89">
        <f t="shared" si="10"/>
        <v>16</v>
      </c>
      <c r="K55" s="49" t="s">
        <v>20</v>
      </c>
      <c r="L55" s="7" t="s">
        <v>226</v>
      </c>
      <c r="M55" s="23" t="s">
        <v>231</v>
      </c>
    </row>
    <row r="56" spans="1:13" x14ac:dyDescent="0.25">
      <c r="A56" s="17" t="s">
        <v>8</v>
      </c>
      <c r="B56" s="17" t="s">
        <v>39</v>
      </c>
      <c r="C56" s="1" t="s">
        <v>19</v>
      </c>
      <c r="D56" s="1" t="s">
        <v>114</v>
      </c>
      <c r="E56" s="1">
        <v>1</v>
      </c>
      <c r="F56" s="1" t="s">
        <v>11</v>
      </c>
      <c r="G56" s="1" t="s">
        <v>115</v>
      </c>
      <c r="H56" s="1" t="s">
        <v>45</v>
      </c>
      <c r="I56" s="40">
        <v>12</v>
      </c>
      <c r="J56" s="89">
        <f t="shared" si="9"/>
        <v>12</v>
      </c>
      <c r="K56" s="1" t="s">
        <v>9</v>
      </c>
      <c r="L56" s="3" t="s">
        <v>122</v>
      </c>
    </row>
    <row r="57" spans="1:13" s="85" customFormat="1" ht="12.75" customHeight="1" x14ac:dyDescent="0.25">
      <c r="A57" s="82" t="s">
        <v>8</v>
      </c>
      <c r="B57" s="82" t="s">
        <v>39</v>
      </c>
      <c r="C57" s="83" t="s">
        <v>19</v>
      </c>
      <c r="D57" s="83" t="s">
        <v>234</v>
      </c>
      <c r="E57" s="83" t="s">
        <v>170</v>
      </c>
      <c r="F57" s="83" t="s">
        <v>170</v>
      </c>
      <c r="G57" s="83" t="s">
        <v>115</v>
      </c>
      <c r="H57" s="83" t="s">
        <v>98</v>
      </c>
      <c r="I57" s="86">
        <v>21</v>
      </c>
      <c r="J57" s="90">
        <f>-100 * LN(1-I57/100)</f>
        <v>23.572233352106984</v>
      </c>
      <c r="K57" s="83" t="s">
        <v>236</v>
      </c>
      <c r="L57" s="84" t="s">
        <v>232</v>
      </c>
    </row>
    <row r="58" spans="1:13" x14ac:dyDescent="0.25">
      <c r="C58" s="1"/>
      <c r="D58" s="1"/>
      <c r="E58" s="1"/>
      <c r="F58" s="1"/>
      <c r="G58" s="1"/>
      <c r="H58" s="1"/>
      <c r="I58" s="40"/>
      <c r="J58" s="89"/>
      <c r="K58" s="1"/>
      <c r="L58" s="81"/>
    </row>
    <row r="59" spans="1:13" ht="12.75" x14ac:dyDescent="0.25">
      <c r="A59" s="17" t="s">
        <v>8</v>
      </c>
      <c r="B59" s="28" t="s">
        <v>39</v>
      </c>
      <c r="C59" s="49" t="s">
        <v>19</v>
      </c>
      <c r="D59" s="49" t="s">
        <v>10</v>
      </c>
      <c r="E59" s="1" t="s">
        <v>170</v>
      </c>
      <c r="F59" s="49" t="s">
        <v>11</v>
      </c>
      <c r="G59" s="1" t="s">
        <v>120</v>
      </c>
      <c r="H59" s="1" t="s">
        <v>45</v>
      </c>
      <c r="I59" s="40">
        <v>2</v>
      </c>
      <c r="J59" s="89">
        <f t="shared" ref="J59:J60" si="11" xml:space="preserve"> I59</f>
        <v>2</v>
      </c>
      <c r="K59" s="49" t="s">
        <v>20</v>
      </c>
      <c r="L59" s="7" t="s">
        <v>226</v>
      </c>
      <c r="M59" s="23" t="s">
        <v>228</v>
      </c>
    </row>
    <row r="60" spans="1:13" ht="12.75" x14ac:dyDescent="0.25">
      <c r="A60" s="17" t="s">
        <v>8</v>
      </c>
      <c r="B60" s="28" t="s">
        <v>39</v>
      </c>
      <c r="C60" s="49" t="s">
        <v>19</v>
      </c>
      <c r="D60" s="49" t="s">
        <v>10</v>
      </c>
      <c r="E60" s="1" t="s">
        <v>170</v>
      </c>
      <c r="F60" s="49" t="s">
        <v>11</v>
      </c>
      <c r="G60" s="1" t="s">
        <v>120</v>
      </c>
      <c r="H60" s="1" t="s">
        <v>45</v>
      </c>
      <c r="I60" s="40">
        <v>4</v>
      </c>
      <c r="J60" s="89">
        <f t="shared" si="11"/>
        <v>4</v>
      </c>
      <c r="K60" s="49" t="s">
        <v>20</v>
      </c>
      <c r="L60" s="7" t="s">
        <v>226</v>
      </c>
      <c r="M60" s="23" t="s">
        <v>231</v>
      </c>
    </row>
    <row r="61" spans="1:13" x14ac:dyDescent="0.25">
      <c r="A61" s="17" t="s">
        <v>8</v>
      </c>
      <c r="B61" s="17" t="s">
        <v>39</v>
      </c>
      <c r="C61" s="1" t="s">
        <v>19</v>
      </c>
      <c r="D61" s="1" t="s">
        <v>114</v>
      </c>
      <c r="E61" s="1">
        <v>1</v>
      </c>
      <c r="F61" s="1" t="s">
        <v>11</v>
      </c>
      <c r="G61" s="1" t="s">
        <v>120</v>
      </c>
      <c r="H61" s="1" t="s">
        <v>45</v>
      </c>
      <c r="I61" s="40">
        <v>4</v>
      </c>
      <c r="J61" s="89">
        <f t="shared" si="9"/>
        <v>4</v>
      </c>
      <c r="K61" s="1" t="s">
        <v>9</v>
      </c>
      <c r="L61" s="3" t="s">
        <v>122</v>
      </c>
    </row>
    <row r="62" spans="1:13" s="85" customFormat="1" ht="12.75" customHeight="1" x14ac:dyDescent="0.25">
      <c r="A62" s="82" t="s">
        <v>8</v>
      </c>
      <c r="B62" s="82" t="s">
        <v>39</v>
      </c>
      <c r="C62" s="83" t="s">
        <v>19</v>
      </c>
      <c r="D62" s="83" t="s">
        <v>234</v>
      </c>
      <c r="E62" s="83" t="s">
        <v>170</v>
      </c>
      <c r="F62" s="83" t="s">
        <v>170</v>
      </c>
      <c r="G62" s="83" t="s">
        <v>120</v>
      </c>
      <c r="H62" s="83" t="s">
        <v>98</v>
      </c>
      <c r="I62" s="86">
        <v>8</v>
      </c>
      <c r="J62" s="90">
        <f>-100 * LN(1-I62/100)</f>
        <v>8.3381608939051013</v>
      </c>
      <c r="K62" s="83" t="s">
        <v>236</v>
      </c>
      <c r="L62" s="84" t="s">
        <v>232</v>
      </c>
    </row>
    <row r="63" spans="1:13" x14ac:dyDescent="0.25">
      <c r="C63" s="1"/>
      <c r="D63" s="1"/>
      <c r="E63" s="1"/>
      <c r="F63" s="1"/>
      <c r="G63" s="1"/>
      <c r="H63" s="1"/>
      <c r="I63" s="40"/>
      <c r="J63" s="89"/>
      <c r="K63" s="1"/>
      <c r="L63" s="3"/>
    </row>
    <row r="64" spans="1:13" ht="12.75" x14ac:dyDescent="0.25">
      <c r="A64" s="17" t="s">
        <v>8</v>
      </c>
      <c r="B64" s="28" t="s">
        <v>39</v>
      </c>
      <c r="C64" s="49" t="s">
        <v>19</v>
      </c>
      <c r="D64" s="49" t="s">
        <v>10</v>
      </c>
      <c r="E64" s="1" t="s">
        <v>170</v>
      </c>
      <c r="F64" s="49" t="s">
        <v>11</v>
      </c>
      <c r="G64" s="1" t="s">
        <v>56</v>
      </c>
      <c r="H64" s="1" t="s">
        <v>45</v>
      </c>
      <c r="I64" s="40">
        <v>2</v>
      </c>
      <c r="J64" s="89">
        <f t="shared" ref="J64:J65" si="12" xml:space="preserve"> I64</f>
        <v>2</v>
      </c>
      <c r="K64" s="49" t="s">
        <v>20</v>
      </c>
      <c r="L64" s="7" t="s">
        <v>226</v>
      </c>
      <c r="M64" s="23" t="s">
        <v>228</v>
      </c>
    </row>
    <row r="65" spans="1:13" ht="12.75" x14ac:dyDescent="0.25">
      <c r="A65" s="17" t="s">
        <v>8</v>
      </c>
      <c r="B65" s="28" t="s">
        <v>39</v>
      </c>
      <c r="C65" s="49" t="s">
        <v>19</v>
      </c>
      <c r="D65" s="49" t="s">
        <v>10</v>
      </c>
      <c r="E65" s="1" t="s">
        <v>170</v>
      </c>
      <c r="F65" s="49" t="s">
        <v>11</v>
      </c>
      <c r="G65" s="1" t="s">
        <v>56</v>
      </c>
      <c r="H65" s="1" t="s">
        <v>45</v>
      </c>
      <c r="I65" s="40">
        <v>4</v>
      </c>
      <c r="J65" s="89">
        <f t="shared" si="12"/>
        <v>4</v>
      </c>
      <c r="K65" s="49" t="s">
        <v>20</v>
      </c>
      <c r="L65" s="7" t="s">
        <v>226</v>
      </c>
      <c r="M65" s="23" t="s">
        <v>231</v>
      </c>
    </row>
    <row r="66" spans="1:13" x14ac:dyDescent="0.25">
      <c r="A66" s="17" t="s">
        <v>8</v>
      </c>
      <c r="B66" s="17" t="s">
        <v>39</v>
      </c>
      <c r="C66" s="1" t="s">
        <v>19</v>
      </c>
      <c r="D66" s="1" t="s">
        <v>114</v>
      </c>
      <c r="E66" s="1">
        <v>1</v>
      </c>
      <c r="F66" s="1" t="s">
        <v>11</v>
      </c>
      <c r="G66" s="1" t="s">
        <v>56</v>
      </c>
      <c r="H66" s="1" t="s">
        <v>45</v>
      </c>
      <c r="I66" s="40">
        <v>3</v>
      </c>
      <c r="J66" s="89">
        <f t="shared" si="9"/>
        <v>3</v>
      </c>
      <c r="K66" s="1" t="s">
        <v>9</v>
      </c>
      <c r="L66" s="3" t="s">
        <v>122</v>
      </c>
    </row>
    <row r="67" spans="1:13" s="85" customFormat="1" ht="12.75" customHeight="1" x14ac:dyDescent="0.25">
      <c r="A67" s="82" t="s">
        <v>8</v>
      </c>
      <c r="B67" s="82" t="s">
        <v>39</v>
      </c>
      <c r="C67" s="83" t="s">
        <v>19</v>
      </c>
      <c r="D67" s="83" t="s">
        <v>234</v>
      </c>
      <c r="E67" s="83" t="s">
        <v>170</v>
      </c>
      <c r="F67" s="83" t="s">
        <v>170</v>
      </c>
      <c r="G67" s="83" t="s">
        <v>56</v>
      </c>
      <c r="H67" s="83" t="s">
        <v>98</v>
      </c>
      <c r="I67" s="86">
        <v>6</v>
      </c>
      <c r="J67" s="90">
        <f t="shared" ref="J67" si="13">-100 * LN(1-I67/100)</f>
        <v>6.1875403718087529</v>
      </c>
      <c r="K67" s="83" t="s">
        <v>236</v>
      </c>
      <c r="L67" s="84" t="s">
        <v>232</v>
      </c>
      <c r="M67" s="85" t="s">
        <v>238</v>
      </c>
    </row>
    <row r="69" spans="1:13" s="25" customFormat="1" x14ac:dyDescent="0.25">
      <c r="A69" s="18"/>
      <c r="B69" s="18"/>
      <c r="C69" s="37"/>
      <c r="I69" s="41"/>
      <c r="J69" s="91"/>
      <c r="L69" s="24"/>
    </row>
    <row r="70" spans="1:13" x14ac:dyDescent="0.25">
      <c r="A70" s="17" t="s">
        <v>7</v>
      </c>
      <c r="B70" s="17" t="s">
        <v>19</v>
      </c>
      <c r="C70" s="1" t="s">
        <v>170</v>
      </c>
      <c r="D70" s="1" t="s">
        <v>170</v>
      </c>
      <c r="E70" s="1" t="s">
        <v>170</v>
      </c>
      <c r="F70" s="1" t="s">
        <v>29</v>
      </c>
      <c r="G70" s="1" t="s">
        <v>103</v>
      </c>
      <c r="H70" s="1" t="s">
        <v>98</v>
      </c>
      <c r="I70" s="40">
        <v>10</v>
      </c>
      <c r="J70" s="90">
        <f>-100 * LN(1-I70/100) / (3/12)</f>
        <v>42.144206263130513</v>
      </c>
      <c r="K70" s="1" t="s">
        <v>21</v>
      </c>
      <c r="L70" s="3" t="s">
        <v>46</v>
      </c>
    </row>
    <row r="71" spans="1:13" x14ac:dyDescent="0.25">
      <c r="A71" s="17" t="s">
        <v>7</v>
      </c>
      <c r="B71" s="17" t="s">
        <v>19</v>
      </c>
      <c r="C71" s="1" t="s">
        <v>16</v>
      </c>
      <c r="D71" s="1" t="s">
        <v>17</v>
      </c>
      <c r="E71" s="1">
        <v>1</v>
      </c>
      <c r="F71" s="1" t="s">
        <v>29</v>
      </c>
      <c r="G71" s="1" t="s">
        <v>104</v>
      </c>
      <c r="H71" s="1" t="s">
        <v>98</v>
      </c>
      <c r="I71" s="40">
        <v>21</v>
      </c>
      <c r="J71" s="90">
        <f>-100 * LN(1-I71/100)</f>
        <v>23.572233352106984</v>
      </c>
      <c r="K71" s="1" t="s">
        <v>20</v>
      </c>
      <c r="L71" s="3" t="s">
        <v>25</v>
      </c>
    </row>
    <row r="72" spans="1:13" s="85" customFormat="1" ht="12.75" customHeight="1" x14ac:dyDescent="0.25">
      <c r="A72" s="82" t="s">
        <v>7</v>
      </c>
      <c r="B72" s="82" t="s">
        <v>19</v>
      </c>
      <c r="C72" s="83" t="s">
        <v>16</v>
      </c>
      <c r="D72" s="83" t="s">
        <v>234</v>
      </c>
      <c r="E72" s="83" t="s">
        <v>170</v>
      </c>
      <c r="F72" s="83" t="s">
        <v>170</v>
      </c>
      <c r="G72" s="83" t="s">
        <v>105</v>
      </c>
      <c r="H72" s="83" t="s">
        <v>98</v>
      </c>
      <c r="I72" s="86">
        <v>27</v>
      </c>
      <c r="J72" s="90">
        <f>-100 * LN(1-I72/100) / (6/12)</f>
        <v>62.942148967940049</v>
      </c>
      <c r="K72" s="83" t="s">
        <v>236</v>
      </c>
      <c r="L72" s="84" t="s">
        <v>232</v>
      </c>
    </row>
    <row r="73" spans="1:13" s="85" customFormat="1" ht="12.75" customHeight="1" x14ac:dyDescent="0.25">
      <c r="A73" s="82" t="s">
        <v>7</v>
      </c>
      <c r="B73" s="82" t="s">
        <v>19</v>
      </c>
      <c r="C73" s="83" t="s">
        <v>16</v>
      </c>
      <c r="D73" s="83" t="s">
        <v>234</v>
      </c>
      <c r="E73" s="83" t="s">
        <v>170</v>
      </c>
      <c r="F73" s="83" t="s">
        <v>170</v>
      </c>
      <c r="G73" s="83" t="s">
        <v>134</v>
      </c>
      <c r="H73" s="83" t="s">
        <v>98</v>
      </c>
      <c r="I73" s="86">
        <v>11</v>
      </c>
      <c r="J73" s="90">
        <f>-100 * LN(1-I73/100) / (6/12)</f>
        <v>23.306763251190301</v>
      </c>
      <c r="K73" s="83" t="s">
        <v>236</v>
      </c>
      <c r="L73" s="84" t="s">
        <v>232</v>
      </c>
    </row>
    <row r="74" spans="1:13" x14ac:dyDescent="0.25">
      <c r="A74" s="17" t="s">
        <v>7</v>
      </c>
      <c r="B74" s="17" t="s">
        <v>19</v>
      </c>
      <c r="C74" s="1" t="s">
        <v>19</v>
      </c>
      <c r="D74" s="1" t="s">
        <v>17</v>
      </c>
      <c r="E74" s="1">
        <v>1</v>
      </c>
      <c r="F74" s="1" t="s">
        <v>29</v>
      </c>
      <c r="G74" s="1" t="s">
        <v>104</v>
      </c>
      <c r="H74" s="1" t="s">
        <v>98</v>
      </c>
      <c r="I74" s="40">
        <v>10</v>
      </c>
      <c r="J74" s="90">
        <f>-100 * LN(1-I74/100)</f>
        <v>10.536051565782628</v>
      </c>
      <c r="K74" s="1" t="s">
        <v>20</v>
      </c>
      <c r="L74" s="3" t="s">
        <v>25</v>
      </c>
    </row>
    <row r="75" spans="1:13" x14ac:dyDescent="0.25">
      <c r="A75" s="17" t="s">
        <v>7</v>
      </c>
      <c r="B75" s="17" t="s">
        <v>19</v>
      </c>
      <c r="C75" s="1" t="s">
        <v>19</v>
      </c>
      <c r="D75" s="1" t="s">
        <v>17</v>
      </c>
      <c r="E75" s="1">
        <v>3</v>
      </c>
      <c r="F75" s="1" t="s">
        <v>49</v>
      </c>
      <c r="G75" s="1" t="s">
        <v>105</v>
      </c>
      <c r="H75" s="1" t="s">
        <v>98</v>
      </c>
      <c r="I75" s="40">
        <v>13</v>
      </c>
      <c r="J75" s="90">
        <f>-100 * LN(1-I75/100) / (6/12)</f>
        <v>27.852413466701531</v>
      </c>
      <c r="K75" s="1" t="s">
        <v>20</v>
      </c>
      <c r="L75" s="3" t="s">
        <v>51</v>
      </c>
    </row>
    <row r="76" spans="1:13" x14ac:dyDescent="0.25">
      <c r="A76" s="17" t="s">
        <v>7</v>
      </c>
      <c r="B76" s="17" t="s">
        <v>19</v>
      </c>
      <c r="C76" s="1" t="s">
        <v>19</v>
      </c>
      <c r="D76" s="1" t="s">
        <v>17</v>
      </c>
      <c r="E76" s="1">
        <v>4</v>
      </c>
      <c r="F76" s="1" t="s">
        <v>29</v>
      </c>
      <c r="G76" s="1" t="s">
        <v>103</v>
      </c>
      <c r="H76" s="1" t="s">
        <v>98</v>
      </c>
      <c r="I76" s="40">
        <v>9</v>
      </c>
      <c r="J76" s="90">
        <f t="shared" ref="J76" si="14">-100 * LN(1-I76/100) / (3/12)</f>
        <v>37.724271788496516</v>
      </c>
      <c r="K76" s="1" t="s">
        <v>21</v>
      </c>
      <c r="L76" s="3" t="s">
        <v>53</v>
      </c>
    </row>
    <row r="77" spans="1:13" x14ac:dyDescent="0.25">
      <c r="A77" s="17" t="s">
        <v>7</v>
      </c>
      <c r="B77" s="17" t="s">
        <v>19</v>
      </c>
      <c r="C77" s="1" t="s">
        <v>19</v>
      </c>
      <c r="D77" s="1" t="s">
        <v>17</v>
      </c>
      <c r="E77" s="1">
        <v>6.5</v>
      </c>
      <c r="F77" s="1" t="s">
        <v>29</v>
      </c>
      <c r="G77" s="1" t="s">
        <v>106</v>
      </c>
      <c r="H77" s="1" t="s">
        <v>98</v>
      </c>
      <c r="I77" s="40">
        <v>16</v>
      </c>
      <c r="J77" s="90">
        <f>-100 * LN(1-I77/100) / (5/12)</f>
        <v>41.844812914746669</v>
      </c>
      <c r="K77" s="1" t="s">
        <v>9</v>
      </c>
      <c r="L77" s="3" t="s">
        <v>78</v>
      </c>
      <c r="M77" s="23" t="s">
        <v>108</v>
      </c>
    </row>
    <row r="78" spans="1:13" x14ac:dyDescent="0.25">
      <c r="A78" s="17" t="s">
        <v>7</v>
      </c>
      <c r="B78" s="17" t="s">
        <v>19</v>
      </c>
      <c r="C78" s="1" t="s">
        <v>19</v>
      </c>
      <c r="D78" s="1" t="s">
        <v>17</v>
      </c>
      <c r="E78" s="1">
        <v>6.5</v>
      </c>
      <c r="F78" s="1" t="s">
        <v>29</v>
      </c>
      <c r="G78" s="1" t="s">
        <v>107</v>
      </c>
      <c r="H78" s="1" t="s">
        <v>98</v>
      </c>
      <c r="I78" s="40">
        <v>5</v>
      </c>
      <c r="J78" s="90">
        <f>-100 * LN(1-I78/100) / (7/12)</f>
        <v>8.7931361807229553</v>
      </c>
      <c r="K78" s="1" t="s">
        <v>9</v>
      </c>
      <c r="L78" s="3" t="s">
        <v>78</v>
      </c>
    </row>
    <row r="79" spans="1:13" s="53" customFormat="1" x14ac:dyDescent="0.25">
      <c r="A79" s="51" t="s">
        <v>7</v>
      </c>
      <c r="B79" s="51" t="s">
        <v>19</v>
      </c>
      <c r="C79" s="52" t="s">
        <v>19</v>
      </c>
      <c r="D79" s="52" t="s">
        <v>17</v>
      </c>
      <c r="E79" s="52">
        <v>13</v>
      </c>
      <c r="F79" s="52" t="s">
        <v>29</v>
      </c>
      <c r="G79" s="52" t="s">
        <v>105</v>
      </c>
      <c r="H79" s="52" t="s">
        <v>45</v>
      </c>
      <c r="I79" s="57">
        <v>29</v>
      </c>
      <c r="J79" s="89">
        <f t="shared" ref="J79:J81" si="15" xml:space="preserve"> I79</f>
        <v>29</v>
      </c>
      <c r="K79" s="52" t="s">
        <v>21</v>
      </c>
      <c r="L79" s="50" t="s">
        <v>130</v>
      </c>
    </row>
    <row r="80" spans="1:13" s="53" customFormat="1" x14ac:dyDescent="0.25">
      <c r="A80" s="51" t="s">
        <v>7</v>
      </c>
      <c r="B80" s="51" t="s">
        <v>19</v>
      </c>
      <c r="C80" s="52" t="s">
        <v>19</v>
      </c>
      <c r="D80" s="52" t="s">
        <v>17</v>
      </c>
      <c r="E80" s="52">
        <v>13</v>
      </c>
      <c r="F80" s="52" t="s">
        <v>29</v>
      </c>
      <c r="G80" s="52" t="s">
        <v>135</v>
      </c>
      <c r="H80" s="52" t="s">
        <v>45</v>
      </c>
      <c r="I80" s="57">
        <v>17</v>
      </c>
      <c r="J80" s="89">
        <f t="shared" si="15"/>
        <v>17</v>
      </c>
      <c r="K80" s="52" t="s">
        <v>21</v>
      </c>
      <c r="L80" s="50" t="s">
        <v>130</v>
      </c>
    </row>
    <row r="81" spans="1:13" s="53" customFormat="1" x14ac:dyDescent="0.25">
      <c r="A81" s="51" t="s">
        <v>7</v>
      </c>
      <c r="B81" s="51" t="s">
        <v>19</v>
      </c>
      <c r="C81" s="52" t="s">
        <v>19</v>
      </c>
      <c r="D81" s="52" t="s">
        <v>17</v>
      </c>
      <c r="E81" s="52">
        <v>13</v>
      </c>
      <c r="F81" s="52" t="s">
        <v>29</v>
      </c>
      <c r="G81" s="52" t="s">
        <v>136</v>
      </c>
      <c r="H81" s="52" t="s">
        <v>45</v>
      </c>
      <c r="I81" s="57">
        <v>26</v>
      </c>
      <c r="J81" s="89">
        <f t="shared" si="15"/>
        <v>26</v>
      </c>
      <c r="K81" s="52" t="s">
        <v>21</v>
      </c>
      <c r="L81" s="50" t="s">
        <v>130</v>
      </c>
    </row>
    <row r="82" spans="1:13" s="85" customFormat="1" ht="12.75" customHeight="1" x14ac:dyDescent="0.25">
      <c r="A82" s="82" t="s">
        <v>7</v>
      </c>
      <c r="B82" s="82" t="s">
        <v>19</v>
      </c>
      <c r="C82" s="83" t="s">
        <v>19</v>
      </c>
      <c r="D82" s="83" t="s">
        <v>234</v>
      </c>
      <c r="E82" s="83" t="s">
        <v>170</v>
      </c>
      <c r="F82" s="83" t="s">
        <v>170</v>
      </c>
      <c r="G82" s="83" t="s">
        <v>105</v>
      </c>
      <c r="H82" s="83" t="s">
        <v>98</v>
      </c>
      <c r="I82" s="86">
        <v>33</v>
      </c>
      <c r="J82" s="90">
        <f>-100 * LN(1-I82/100) / (6/12)</f>
        <v>80.095513319425081</v>
      </c>
      <c r="K82" s="83" t="s">
        <v>236</v>
      </c>
      <c r="L82" s="84" t="s">
        <v>232</v>
      </c>
    </row>
    <row r="83" spans="1:13" s="85" customFormat="1" ht="12.75" customHeight="1" x14ac:dyDescent="0.25">
      <c r="A83" s="82" t="s">
        <v>7</v>
      </c>
      <c r="B83" s="82" t="s">
        <v>19</v>
      </c>
      <c r="C83" s="83" t="s">
        <v>19</v>
      </c>
      <c r="D83" s="83" t="s">
        <v>234</v>
      </c>
      <c r="E83" s="83" t="s">
        <v>170</v>
      </c>
      <c r="F83" s="83" t="s">
        <v>170</v>
      </c>
      <c r="G83" s="83" t="s">
        <v>134</v>
      </c>
      <c r="H83" s="83" t="s">
        <v>98</v>
      </c>
      <c r="I83" s="86">
        <v>15</v>
      </c>
      <c r="J83" s="90">
        <f>-100 * LN(1-I83/100) / (6/12)</f>
        <v>32.503785899554991</v>
      </c>
      <c r="K83" s="83" t="s">
        <v>236</v>
      </c>
      <c r="L83" s="84" t="s">
        <v>232</v>
      </c>
    </row>
    <row r="85" spans="1:13" x14ac:dyDescent="0.25">
      <c r="A85" s="17" t="s">
        <v>7</v>
      </c>
      <c r="B85" s="17" t="s">
        <v>19</v>
      </c>
      <c r="C85" s="1" t="s">
        <v>16</v>
      </c>
      <c r="D85" s="1" t="s">
        <v>17</v>
      </c>
      <c r="E85" s="1">
        <v>1</v>
      </c>
      <c r="F85" s="1" t="s">
        <v>29</v>
      </c>
      <c r="G85" s="1" t="s">
        <v>50</v>
      </c>
      <c r="H85" s="1" t="s">
        <v>45</v>
      </c>
      <c r="I85" s="40">
        <v>9</v>
      </c>
      <c r="J85" s="89">
        <f t="shared" ref="J85:J88" si="16" xml:space="preserve"> I85</f>
        <v>9</v>
      </c>
      <c r="K85" s="1" t="s">
        <v>20</v>
      </c>
      <c r="L85" s="3" t="s">
        <v>25</v>
      </c>
    </row>
    <row r="86" spans="1:13" s="85" customFormat="1" ht="12.75" customHeight="1" x14ac:dyDescent="0.25">
      <c r="A86" s="82" t="s">
        <v>7</v>
      </c>
      <c r="B86" s="82" t="s">
        <v>19</v>
      </c>
      <c r="C86" s="83" t="s">
        <v>16</v>
      </c>
      <c r="D86" s="83" t="s">
        <v>234</v>
      </c>
      <c r="E86" s="83" t="s">
        <v>170</v>
      </c>
      <c r="F86" s="83" t="s">
        <v>170</v>
      </c>
      <c r="G86" s="83" t="s">
        <v>50</v>
      </c>
      <c r="H86" s="83" t="s">
        <v>98</v>
      </c>
      <c r="I86" s="86">
        <v>16</v>
      </c>
      <c r="J86" s="90">
        <f t="shared" ref="J86" si="17">-100 * LN(1-I86/100)</f>
        <v>17.43533871447778</v>
      </c>
      <c r="K86" s="83" t="s">
        <v>236</v>
      </c>
      <c r="L86" s="84" t="s">
        <v>232</v>
      </c>
      <c r="M86" s="85" t="s">
        <v>238</v>
      </c>
    </row>
    <row r="87" spans="1:13" x14ac:dyDescent="0.25">
      <c r="A87" s="17" t="s">
        <v>7</v>
      </c>
      <c r="B87" s="17" t="s">
        <v>19</v>
      </c>
      <c r="C87" s="1" t="s">
        <v>19</v>
      </c>
      <c r="D87" s="1" t="s">
        <v>17</v>
      </c>
      <c r="E87" s="1">
        <v>1</v>
      </c>
      <c r="F87" s="1" t="s">
        <v>29</v>
      </c>
      <c r="G87" s="1" t="s">
        <v>50</v>
      </c>
      <c r="H87" s="1" t="s">
        <v>45</v>
      </c>
      <c r="I87" s="40">
        <v>9</v>
      </c>
      <c r="J87" s="89">
        <f t="shared" si="16"/>
        <v>9</v>
      </c>
      <c r="K87" s="1" t="s">
        <v>20</v>
      </c>
      <c r="L87" s="3" t="s">
        <v>25</v>
      </c>
    </row>
    <row r="88" spans="1:13" x14ac:dyDescent="0.25">
      <c r="A88" s="17" t="s">
        <v>7</v>
      </c>
      <c r="B88" s="17" t="s">
        <v>19</v>
      </c>
      <c r="C88" s="1" t="s">
        <v>19</v>
      </c>
      <c r="D88" s="1" t="s">
        <v>17</v>
      </c>
      <c r="E88" s="1">
        <v>6.5</v>
      </c>
      <c r="F88" s="1" t="s">
        <v>29</v>
      </c>
      <c r="G88" s="1" t="s">
        <v>50</v>
      </c>
      <c r="H88" s="1" t="s">
        <v>45</v>
      </c>
      <c r="I88" s="40">
        <v>13</v>
      </c>
      <c r="J88" s="89">
        <f t="shared" si="16"/>
        <v>13</v>
      </c>
      <c r="K88" s="1" t="s">
        <v>9</v>
      </c>
      <c r="L88" s="3" t="s">
        <v>78</v>
      </c>
    </row>
    <row r="89" spans="1:13" s="53" customFormat="1" x14ac:dyDescent="0.25">
      <c r="A89" s="51" t="s">
        <v>7</v>
      </c>
      <c r="B89" s="51" t="s">
        <v>19</v>
      </c>
      <c r="C89" s="52" t="s">
        <v>19</v>
      </c>
      <c r="D89" s="52" t="s">
        <v>17</v>
      </c>
      <c r="E89" s="52">
        <v>13</v>
      </c>
      <c r="F89" s="52" t="s">
        <v>29</v>
      </c>
      <c r="G89" s="52" t="s">
        <v>131</v>
      </c>
      <c r="H89" s="52" t="s">
        <v>45</v>
      </c>
      <c r="I89" s="57">
        <v>6</v>
      </c>
      <c r="J89" s="89">
        <f xml:space="preserve"> I89</f>
        <v>6</v>
      </c>
      <c r="K89" s="52" t="s">
        <v>21</v>
      </c>
      <c r="L89" s="50" t="s">
        <v>130</v>
      </c>
    </row>
    <row r="90" spans="1:13" s="85" customFormat="1" ht="12.75" customHeight="1" x14ac:dyDescent="0.25">
      <c r="A90" s="82" t="s">
        <v>7</v>
      </c>
      <c r="B90" s="82" t="s">
        <v>19</v>
      </c>
      <c r="C90" s="83" t="s">
        <v>19</v>
      </c>
      <c r="D90" s="83" t="s">
        <v>234</v>
      </c>
      <c r="E90" s="83" t="s">
        <v>170</v>
      </c>
      <c r="F90" s="83" t="s">
        <v>170</v>
      </c>
      <c r="G90" s="83" t="s">
        <v>50</v>
      </c>
      <c r="H90" s="83" t="s">
        <v>98</v>
      </c>
      <c r="I90" s="86">
        <v>12</v>
      </c>
      <c r="J90" s="90">
        <f t="shared" ref="J90" si="18">-100 * LN(1-I90/100)</f>
        <v>12.783337150988489</v>
      </c>
      <c r="K90" s="83" t="s">
        <v>236</v>
      </c>
      <c r="L90" s="84" t="s">
        <v>232</v>
      </c>
      <c r="M90" s="85" t="s">
        <v>238</v>
      </c>
    </row>
    <row r="91" spans="1:13" ht="12" customHeight="1" x14ac:dyDescent="0.25">
      <c r="C91" s="10"/>
      <c r="D91" s="10"/>
      <c r="E91" s="1"/>
      <c r="F91" s="1"/>
      <c r="G91" s="1"/>
      <c r="H91" s="1"/>
      <c r="I91" s="40"/>
      <c r="J91" s="89"/>
      <c r="K91" s="11"/>
      <c r="L91" s="7"/>
    </row>
    <row r="92" spans="1:13" x14ac:dyDescent="0.25">
      <c r="A92" s="17" t="s">
        <v>7</v>
      </c>
      <c r="B92" s="17" t="s">
        <v>19</v>
      </c>
      <c r="C92" s="1" t="s">
        <v>19</v>
      </c>
      <c r="D92" s="1" t="s">
        <v>10</v>
      </c>
      <c r="E92" s="1" t="s">
        <v>170</v>
      </c>
      <c r="F92" s="1" t="s">
        <v>29</v>
      </c>
      <c r="G92" s="1" t="s">
        <v>89</v>
      </c>
      <c r="H92" s="1" t="s">
        <v>45</v>
      </c>
      <c r="I92" s="40">
        <v>9</v>
      </c>
      <c r="J92" s="89">
        <f t="shared" ref="J92:J93" si="19" xml:space="preserve"> I92</f>
        <v>9</v>
      </c>
      <c r="K92" s="1" t="s">
        <v>20</v>
      </c>
      <c r="L92" s="3" t="s">
        <v>48</v>
      </c>
    </row>
    <row r="93" spans="1:13" s="53" customFormat="1" x14ac:dyDescent="0.25">
      <c r="A93" s="51" t="s">
        <v>7</v>
      </c>
      <c r="B93" s="51" t="s">
        <v>19</v>
      </c>
      <c r="C93" s="52" t="s">
        <v>19</v>
      </c>
      <c r="D93" s="52" t="s">
        <v>17</v>
      </c>
      <c r="E93" s="52">
        <v>13</v>
      </c>
      <c r="F93" s="52" t="s">
        <v>29</v>
      </c>
      <c r="G93" s="52" t="s">
        <v>89</v>
      </c>
      <c r="H93" s="52" t="s">
        <v>45</v>
      </c>
      <c r="I93" s="57">
        <v>14</v>
      </c>
      <c r="J93" s="89">
        <f t="shared" si="19"/>
        <v>14</v>
      </c>
      <c r="K93" s="52" t="s">
        <v>21</v>
      </c>
      <c r="L93" s="50" t="s">
        <v>130</v>
      </c>
    </row>
    <row r="94" spans="1:13" s="53" customFormat="1" x14ac:dyDescent="0.25">
      <c r="A94" s="51"/>
      <c r="B94" s="51"/>
      <c r="C94" s="52"/>
      <c r="D94" s="52"/>
      <c r="E94" s="52"/>
      <c r="F94" s="52"/>
      <c r="G94" s="52"/>
      <c r="H94" s="52"/>
      <c r="I94" s="57"/>
      <c r="J94" s="90"/>
      <c r="K94" s="52"/>
      <c r="L94" s="50"/>
    </row>
    <row r="95" spans="1:13" ht="12.75" x14ac:dyDescent="0.25">
      <c r="A95" s="17" t="s">
        <v>7</v>
      </c>
      <c r="B95" s="28" t="s">
        <v>39</v>
      </c>
      <c r="C95" s="49" t="s">
        <v>19</v>
      </c>
      <c r="D95" s="49" t="s">
        <v>10</v>
      </c>
      <c r="E95" s="1" t="s">
        <v>170</v>
      </c>
      <c r="F95" s="49" t="s">
        <v>230</v>
      </c>
      <c r="G95" s="1" t="s">
        <v>115</v>
      </c>
      <c r="H95" s="1" t="s">
        <v>45</v>
      </c>
      <c r="I95" s="40">
        <v>23</v>
      </c>
      <c r="J95" s="89">
        <f t="shared" ref="J95:J96" si="20" xml:space="preserve"> I95</f>
        <v>23</v>
      </c>
      <c r="K95" s="49" t="s">
        <v>20</v>
      </c>
      <c r="L95" s="7" t="s">
        <v>226</v>
      </c>
      <c r="M95" s="23" t="s">
        <v>228</v>
      </c>
    </row>
    <row r="96" spans="1:13" ht="12.75" x14ac:dyDescent="0.25">
      <c r="A96" s="17" t="s">
        <v>7</v>
      </c>
      <c r="B96" s="28" t="s">
        <v>39</v>
      </c>
      <c r="C96" s="49" t="s">
        <v>19</v>
      </c>
      <c r="D96" s="49" t="s">
        <v>10</v>
      </c>
      <c r="E96" s="1" t="s">
        <v>170</v>
      </c>
      <c r="F96" s="49" t="s">
        <v>230</v>
      </c>
      <c r="G96" s="1" t="s">
        <v>115</v>
      </c>
      <c r="H96" s="1" t="s">
        <v>45</v>
      </c>
      <c r="I96" s="40">
        <v>22</v>
      </c>
      <c r="J96" s="89">
        <f t="shared" si="20"/>
        <v>22</v>
      </c>
      <c r="K96" s="49" t="s">
        <v>20</v>
      </c>
      <c r="L96" s="7" t="s">
        <v>226</v>
      </c>
      <c r="M96" s="23" t="s">
        <v>231</v>
      </c>
    </row>
    <row r="97" spans="1:13" s="53" customFormat="1" x14ac:dyDescent="0.25">
      <c r="A97" s="51" t="s">
        <v>7</v>
      </c>
      <c r="B97" s="51" t="s">
        <v>39</v>
      </c>
      <c r="C97" s="52" t="s">
        <v>19</v>
      </c>
      <c r="D97" s="52" t="s">
        <v>17</v>
      </c>
      <c r="E97" s="52">
        <v>10</v>
      </c>
      <c r="F97" s="52" t="s">
        <v>29</v>
      </c>
      <c r="G97" s="52" t="s">
        <v>105</v>
      </c>
      <c r="H97" s="52" t="s">
        <v>45</v>
      </c>
      <c r="I97" s="57">
        <v>45</v>
      </c>
      <c r="J97" s="89">
        <f t="shared" ref="J97:J99" si="21" xml:space="preserve"> I97</f>
        <v>45</v>
      </c>
      <c r="K97" s="52" t="s">
        <v>21</v>
      </c>
      <c r="L97" s="50" t="s">
        <v>130</v>
      </c>
    </row>
    <row r="98" spans="1:13" s="53" customFormat="1" x14ac:dyDescent="0.25">
      <c r="A98" s="51" t="s">
        <v>7</v>
      </c>
      <c r="B98" s="51" t="s">
        <v>39</v>
      </c>
      <c r="C98" s="52" t="s">
        <v>19</v>
      </c>
      <c r="D98" s="52" t="s">
        <v>17</v>
      </c>
      <c r="E98" s="52">
        <v>10</v>
      </c>
      <c r="F98" s="52" t="s">
        <v>29</v>
      </c>
      <c r="G98" s="52" t="s">
        <v>135</v>
      </c>
      <c r="H98" s="52" t="s">
        <v>45</v>
      </c>
      <c r="I98" s="57">
        <v>22</v>
      </c>
      <c r="J98" s="89">
        <f t="shared" si="21"/>
        <v>22</v>
      </c>
      <c r="K98" s="52" t="s">
        <v>21</v>
      </c>
      <c r="L98" s="50" t="s">
        <v>130</v>
      </c>
    </row>
    <row r="99" spans="1:13" s="53" customFormat="1" x14ac:dyDescent="0.25">
      <c r="A99" s="51" t="s">
        <v>7</v>
      </c>
      <c r="B99" s="51" t="s">
        <v>39</v>
      </c>
      <c r="C99" s="52" t="s">
        <v>19</v>
      </c>
      <c r="D99" s="52" t="s">
        <v>17</v>
      </c>
      <c r="E99" s="52">
        <v>10</v>
      </c>
      <c r="F99" s="52" t="s">
        <v>29</v>
      </c>
      <c r="G99" s="52" t="s">
        <v>136</v>
      </c>
      <c r="H99" s="52" t="s">
        <v>45</v>
      </c>
      <c r="I99" s="57">
        <v>40</v>
      </c>
      <c r="J99" s="89">
        <f t="shared" si="21"/>
        <v>40</v>
      </c>
      <c r="K99" s="52" t="s">
        <v>21</v>
      </c>
      <c r="L99" s="50" t="s">
        <v>130</v>
      </c>
    </row>
    <row r="100" spans="1:13" s="85" customFormat="1" ht="12.75" customHeight="1" x14ac:dyDescent="0.25">
      <c r="A100" s="82" t="s">
        <v>7</v>
      </c>
      <c r="B100" s="82" t="s">
        <v>39</v>
      </c>
      <c r="C100" s="83" t="s">
        <v>19</v>
      </c>
      <c r="D100" s="83" t="s">
        <v>234</v>
      </c>
      <c r="E100" s="83" t="s">
        <v>170</v>
      </c>
      <c r="F100" s="83" t="s">
        <v>170</v>
      </c>
      <c r="G100" s="83" t="s">
        <v>105</v>
      </c>
      <c r="H100" s="83" t="s">
        <v>98</v>
      </c>
      <c r="I100" s="86">
        <v>28</v>
      </c>
      <c r="J100" s="90">
        <f>-100 * LN(1-I100/100) / (6/12)</f>
        <v>65.70081339440722</v>
      </c>
      <c r="K100" s="83" t="s">
        <v>236</v>
      </c>
      <c r="L100" s="84" t="s">
        <v>232</v>
      </c>
    </row>
    <row r="101" spans="1:13" s="85" customFormat="1" ht="12.75" customHeight="1" x14ac:dyDescent="0.25">
      <c r="A101" s="82" t="s">
        <v>7</v>
      </c>
      <c r="B101" s="82" t="s">
        <v>39</v>
      </c>
      <c r="C101" s="83" t="s">
        <v>19</v>
      </c>
      <c r="D101" s="83" t="s">
        <v>234</v>
      </c>
      <c r="E101" s="83" t="s">
        <v>170</v>
      </c>
      <c r="F101" s="83" t="s">
        <v>170</v>
      </c>
      <c r="G101" s="83" t="s">
        <v>134</v>
      </c>
      <c r="H101" s="83" t="s">
        <v>98</v>
      </c>
      <c r="I101" s="86">
        <v>11</v>
      </c>
      <c r="J101" s="90">
        <f>-100 * LN(1-I101/100) / (6/12)</f>
        <v>23.306763251190301</v>
      </c>
      <c r="K101" s="83" t="s">
        <v>236</v>
      </c>
      <c r="L101" s="84" t="s">
        <v>232</v>
      </c>
    </row>
    <row r="102" spans="1:13" s="53" customFormat="1" x14ac:dyDescent="0.25">
      <c r="A102" s="51"/>
      <c r="B102" s="51"/>
      <c r="C102" s="52"/>
      <c r="D102" s="52"/>
      <c r="E102" s="52"/>
      <c r="F102" s="52"/>
      <c r="G102" s="52"/>
      <c r="H102" s="52"/>
      <c r="I102" s="57"/>
      <c r="J102" s="90"/>
      <c r="K102" s="52"/>
      <c r="L102" s="50"/>
    </row>
    <row r="103" spans="1:13" ht="12.75" x14ac:dyDescent="0.25">
      <c r="A103" s="17" t="s">
        <v>7</v>
      </c>
      <c r="B103" s="28" t="s">
        <v>39</v>
      </c>
      <c r="C103" s="49" t="s">
        <v>19</v>
      </c>
      <c r="D103" s="49" t="s">
        <v>10</v>
      </c>
      <c r="E103" s="1" t="s">
        <v>170</v>
      </c>
      <c r="F103" s="49" t="s">
        <v>230</v>
      </c>
      <c r="G103" s="1" t="s">
        <v>50</v>
      </c>
      <c r="H103" s="1" t="s">
        <v>45</v>
      </c>
      <c r="I103" s="40">
        <v>8</v>
      </c>
      <c r="J103" s="89">
        <f t="shared" ref="J103:J104" si="22" xml:space="preserve"> I103</f>
        <v>8</v>
      </c>
      <c r="K103" s="49" t="s">
        <v>20</v>
      </c>
      <c r="L103" s="7" t="s">
        <v>226</v>
      </c>
      <c r="M103" s="23" t="s">
        <v>228</v>
      </c>
    </row>
    <row r="104" spans="1:13" ht="12.75" x14ac:dyDescent="0.25">
      <c r="A104" s="17" t="s">
        <v>7</v>
      </c>
      <c r="B104" s="28" t="s">
        <v>39</v>
      </c>
      <c r="C104" s="49" t="s">
        <v>19</v>
      </c>
      <c r="D104" s="49" t="s">
        <v>10</v>
      </c>
      <c r="E104" s="1" t="s">
        <v>170</v>
      </c>
      <c r="F104" s="49" t="s">
        <v>230</v>
      </c>
      <c r="G104" s="1" t="s">
        <v>50</v>
      </c>
      <c r="H104" s="1" t="s">
        <v>45</v>
      </c>
      <c r="I104" s="40">
        <v>8</v>
      </c>
      <c r="J104" s="89">
        <f t="shared" si="22"/>
        <v>8</v>
      </c>
      <c r="K104" s="49" t="s">
        <v>20</v>
      </c>
      <c r="L104" s="7" t="s">
        <v>226</v>
      </c>
      <c r="M104" s="23" t="s">
        <v>231</v>
      </c>
    </row>
    <row r="105" spans="1:13" s="53" customFormat="1" x14ac:dyDescent="0.25">
      <c r="A105" s="51" t="s">
        <v>7</v>
      </c>
      <c r="B105" s="51" t="s">
        <v>39</v>
      </c>
      <c r="C105" s="52" t="s">
        <v>19</v>
      </c>
      <c r="D105" s="52" t="s">
        <v>17</v>
      </c>
      <c r="E105" s="52">
        <v>10</v>
      </c>
      <c r="F105" s="52" t="s">
        <v>29</v>
      </c>
      <c r="G105" s="52" t="s">
        <v>131</v>
      </c>
      <c r="H105" s="52" t="s">
        <v>45</v>
      </c>
      <c r="I105" s="57">
        <v>12</v>
      </c>
      <c r="J105" s="89">
        <f t="shared" ref="J105" si="23" xml:space="preserve"> I105</f>
        <v>12</v>
      </c>
      <c r="K105" s="52" t="s">
        <v>21</v>
      </c>
      <c r="L105" s="50" t="s">
        <v>130</v>
      </c>
    </row>
    <row r="106" spans="1:13" s="85" customFormat="1" ht="12.75" customHeight="1" x14ac:dyDescent="0.25">
      <c r="A106" s="82" t="s">
        <v>7</v>
      </c>
      <c r="B106" s="82" t="s">
        <v>39</v>
      </c>
      <c r="C106" s="83" t="s">
        <v>19</v>
      </c>
      <c r="D106" s="83" t="s">
        <v>234</v>
      </c>
      <c r="E106" s="83" t="s">
        <v>170</v>
      </c>
      <c r="F106" s="83" t="s">
        <v>170</v>
      </c>
      <c r="G106" s="83" t="s">
        <v>50</v>
      </c>
      <c r="H106" s="83" t="s">
        <v>98</v>
      </c>
      <c r="I106" s="86">
        <v>10</v>
      </c>
      <c r="J106" s="90">
        <f t="shared" ref="J106" si="24">-100 * LN(1-I106/100)</f>
        <v>10.536051565782628</v>
      </c>
      <c r="K106" s="83" t="s">
        <v>236</v>
      </c>
      <c r="L106" s="84" t="s">
        <v>232</v>
      </c>
      <c r="M106" s="85" t="s">
        <v>238</v>
      </c>
    </row>
    <row r="107" spans="1:13" s="53" customFormat="1" x14ac:dyDescent="0.25">
      <c r="A107" s="51"/>
      <c r="B107" s="51"/>
      <c r="C107" s="52"/>
      <c r="D107" s="52"/>
      <c r="E107" s="52"/>
      <c r="F107" s="52"/>
      <c r="G107" s="52"/>
      <c r="H107" s="52"/>
      <c r="I107" s="57"/>
      <c r="J107" s="90"/>
      <c r="K107" s="52"/>
      <c r="L107" s="50"/>
    </row>
    <row r="108" spans="1:13" s="53" customFormat="1" x14ac:dyDescent="0.25">
      <c r="A108" s="51" t="s">
        <v>7</v>
      </c>
      <c r="B108" s="51" t="s">
        <v>39</v>
      </c>
      <c r="C108" s="52" t="s">
        <v>19</v>
      </c>
      <c r="D108" s="52" t="s">
        <v>17</v>
      </c>
      <c r="E108" s="52">
        <v>10</v>
      </c>
      <c r="F108" s="52" t="s">
        <v>29</v>
      </c>
      <c r="G108" s="52" t="s">
        <v>89</v>
      </c>
      <c r="H108" s="52" t="s">
        <v>45</v>
      </c>
      <c r="I108" s="57">
        <v>27</v>
      </c>
      <c r="J108" s="89">
        <f t="shared" ref="J108" si="25" xml:space="preserve"> I108</f>
        <v>27</v>
      </c>
      <c r="K108" s="52" t="s">
        <v>21</v>
      </c>
      <c r="L108" s="50" t="s">
        <v>130</v>
      </c>
    </row>
    <row r="109" spans="1:13" x14ac:dyDescent="0.25">
      <c r="C109" s="1"/>
      <c r="D109" s="1"/>
      <c r="E109" s="1"/>
      <c r="F109" s="1"/>
      <c r="G109" s="1"/>
      <c r="H109" s="1"/>
      <c r="I109" s="40"/>
      <c r="J109" s="89"/>
      <c r="K109" s="1"/>
      <c r="L109" s="3"/>
    </row>
    <row r="110" spans="1:13" s="25" customFormat="1" x14ac:dyDescent="0.25">
      <c r="A110" s="18"/>
      <c r="B110" s="18"/>
      <c r="C110" s="37"/>
      <c r="I110" s="41"/>
      <c r="J110" s="91"/>
      <c r="L110" s="24"/>
    </row>
    <row r="111" spans="1:13" x14ac:dyDescent="0.25">
      <c r="A111" s="17" t="s">
        <v>35</v>
      </c>
      <c r="B111" s="17" t="s">
        <v>19</v>
      </c>
      <c r="C111" s="1" t="s">
        <v>16</v>
      </c>
      <c r="D111" s="1" t="s">
        <v>17</v>
      </c>
      <c r="E111" s="1">
        <v>1</v>
      </c>
      <c r="F111" s="1" t="s">
        <v>29</v>
      </c>
      <c r="G111" s="1" t="s">
        <v>104</v>
      </c>
      <c r="H111" s="1" t="s">
        <v>98</v>
      </c>
      <c r="I111" s="40">
        <v>24</v>
      </c>
      <c r="J111" s="90">
        <f t="shared" ref="J111:J114" si="26">-100 * LN(1-I111/100)</f>
        <v>27.443684570176032</v>
      </c>
      <c r="K111" s="1" t="s">
        <v>20</v>
      </c>
      <c r="L111" s="3" t="s">
        <v>25</v>
      </c>
    </row>
    <row r="112" spans="1:13" s="85" customFormat="1" ht="12.75" customHeight="1" x14ac:dyDescent="0.25">
      <c r="A112" s="82" t="s">
        <v>35</v>
      </c>
      <c r="B112" s="82" t="s">
        <v>19</v>
      </c>
      <c r="C112" s="83" t="s">
        <v>16</v>
      </c>
      <c r="D112" s="83" t="s">
        <v>234</v>
      </c>
      <c r="E112" s="83" t="s">
        <v>170</v>
      </c>
      <c r="F112" s="83" t="s">
        <v>170</v>
      </c>
      <c r="G112" s="83" t="s">
        <v>105</v>
      </c>
      <c r="H112" s="83" t="s">
        <v>98</v>
      </c>
      <c r="I112" s="86">
        <v>28</v>
      </c>
      <c r="J112" s="90">
        <f>-100 * LN(1-I112/100) / (6/12)</f>
        <v>65.70081339440722</v>
      </c>
      <c r="K112" s="83" t="s">
        <v>236</v>
      </c>
      <c r="L112" s="84" t="s">
        <v>232</v>
      </c>
    </row>
    <row r="113" spans="1:13" s="85" customFormat="1" ht="12.75" customHeight="1" x14ac:dyDescent="0.25">
      <c r="A113" s="82" t="s">
        <v>35</v>
      </c>
      <c r="B113" s="82" t="s">
        <v>19</v>
      </c>
      <c r="C113" s="83" t="s">
        <v>16</v>
      </c>
      <c r="D113" s="83" t="s">
        <v>234</v>
      </c>
      <c r="E113" s="83" t="s">
        <v>170</v>
      </c>
      <c r="F113" s="83" t="s">
        <v>170</v>
      </c>
      <c r="G113" s="83" t="s">
        <v>134</v>
      </c>
      <c r="H113" s="83" t="s">
        <v>98</v>
      </c>
      <c r="I113" s="86">
        <v>10</v>
      </c>
      <c r="J113" s="90">
        <f>-100 * LN(1-I113/100) / (6/12)</f>
        <v>21.072103131565257</v>
      </c>
      <c r="K113" s="83" t="s">
        <v>236</v>
      </c>
      <c r="L113" s="84" t="s">
        <v>232</v>
      </c>
    </row>
    <row r="114" spans="1:13" x14ac:dyDescent="0.25">
      <c r="A114" s="17" t="s">
        <v>35</v>
      </c>
      <c r="B114" s="17" t="s">
        <v>19</v>
      </c>
      <c r="C114" s="1" t="s">
        <v>19</v>
      </c>
      <c r="D114" s="1" t="s">
        <v>17</v>
      </c>
      <c r="E114" s="1">
        <v>1</v>
      </c>
      <c r="F114" s="1" t="s">
        <v>29</v>
      </c>
      <c r="G114" s="1" t="s">
        <v>104</v>
      </c>
      <c r="H114" s="1" t="s">
        <v>98</v>
      </c>
      <c r="I114" s="40">
        <v>34</v>
      </c>
      <c r="J114" s="90">
        <f t="shared" si="26"/>
        <v>41.551544396166598</v>
      </c>
      <c r="K114" s="1" t="s">
        <v>20</v>
      </c>
      <c r="L114" s="3" t="s">
        <v>25</v>
      </c>
    </row>
    <row r="115" spans="1:13" x14ac:dyDescent="0.25">
      <c r="A115" s="17" t="s">
        <v>35</v>
      </c>
      <c r="B115" s="17" t="s">
        <v>19</v>
      </c>
      <c r="C115" s="1" t="s">
        <v>19</v>
      </c>
      <c r="D115" s="1" t="s">
        <v>17</v>
      </c>
      <c r="E115" s="1">
        <v>6.5</v>
      </c>
      <c r="F115" s="1" t="s">
        <v>29</v>
      </c>
      <c r="G115" s="1" t="s">
        <v>106</v>
      </c>
      <c r="H115" s="1" t="s">
        <v>98</v>
      </c>
      <c r="I115" s="40">
        <v>16</v>
      </c>
      <c r="J115" s="90">
        <f>-100 * LN(1-I115/100) / (5/12)</f>
        <v>41.844812914746669</v>
      </c>
      <c r="K115" s="1" t="s">
        <v>9</v>
      </c>
      <c r="L115" s="3" t="s">
        <v>78</v>
      </c>
      <c r="M115" s="23" t="s">
        <v>108</v>
      </c>
    </row>
    <row r="116" spans="1:13" x14ac:dyDescent="0.25">
      <c r="A116" s="17" t="s">
        <v>35</v>
      </c>
      <c r="B116" s="17" t="s">
        <v>19</v>
      </c>
      <c r="C116" s="1" t="s">
        <v>19</v>
      </c>
      <c r="D116" s="1" t="s">
        <v>17</v>
      </c>
      <c r="E116" s="1">
        <v>6.5</v>
      </c>
      <c r="F116" s="1" t="s">
        <v>29</v>
      </c>
      <c r="G116" s="1" t="s">
        <v>107</v>
      </c>
      <c r="H116" s="1" t="s">
        <v>98</v>
      </c>
      <c r="I116" s="40">
        <v>5</v>
      </c>
      <c r="J116" s="90">
        <f>-100 * LN(1-I116/100) / (7/12)</f>
        <v>8.7931361807229553</v>
      </c>
      <c r="K116" s="1" t="s">
        <v>9</v>
      </c>
      <c r="L116" s="3" t="s">
        <v>78</v>
      </c>
    </row>
    <row r="117" spans="1:13" s="53" customFormat="1" x14ac:dyDescent="0.25">
      <c r="A117" s="51" t="s">
        <v>35</v>
      </c>
      <c r="B117" s="51" t="s">
        <v>19</v>
      </c>
      <c r="C117" s="52" t="s">
        <v>19</v>
      </c>
      <c r="D117" s="52" t="s">
        <v>17</v>
      </c>
      <c r="E117" s="52">
        <v>13</v>
      </c>
      <c r="F117" s="52" t="s">
        <v>29</v>
      </c>
      <c r="G117" s="52" t="s">
        <v>105</v>
      </c>
      <c r="H117" s="52" t="s">
        <v>45</v>
      </c>
      <c r="I117" s="57">
        <v>23</v>
      </c>
      <c r="J117" s="89">
        <f t="shared" ref="J117:J119" si="27" xml:space="preserve"> I117</f>
        <v>23</v>
      </c>
      <c r="K117" s="52" t="s">
        <v>21</v>
      </c>
      <c r="L117" s="50" t="s">
        <v>130</v>
      </c>
    </row>
    <row r="118" spans="1:13" s="53" customFormat="1" x14ac:dyDescent="0.25">
      <c r="A118" s="51" t="s">
        <v>35</v>
      </c>
      <c r="B118" s="51" t="s">
        <v>19</v>
      </c>
      <c r="C118" s="52" t="s">
        <v>19</v>
      </c>
      <c r="D118" s="52" t="s">
        <v>17</v>
      </c>
      <c r="E118" s="52">
        <v>13</v>
      </c>
      <c r="F118" s="52" t="s">
        <v>29</v>
      </c>
      <c r="G118" s="52" t="s">
        <v>135</v>
      </c>
      <c r="H118" s="52" t="s">
        <v>45</v>
      </c>
      <c r="I118" s="57">
        <v>12</v>
      </c>
      <c r="J118" s="89">
        <f t="shared" si="27"/>
        <v>12</v>
      </c>
      <c r="K118" s="52" t="s">
        <v>21</v>
      </c>
      <c r="L118" s="50" t="s">
        <v>130</v>
      </c>
    </row>
    <row r="119" spans="1:13" s="53" customFormat="1" x14ac:dyDescent="0.25">
      <c r="A119" s="51" t="s">
        <v>35</v>
      </c>
      <c r="B119" s="51" t="s">
        <v>19</v>
      </c>
      <c r="C119" s="52" t="s">
        <v>19</v>
      </c>
      <c r="D119" s="52" t="s">
        <v>17</v>
      </c>
      <c r="E119" s="52">
        <v>13</v>
      </c>
      <c r="F119" s="52" t="s">
        <v>29</v>
      </c>
      <c r="G119" s="52" t="s">
        <v>136</v>
      </c>
      <c r="H119" s="52" t="s">
        <v>45</v>
      </c>
      <c r="I119" s="57">
        <v>20</v>
      </c>
      <c r="J119" s="89">
        <f t="shared" si="27"/>
        <v>20</v>
      </c>
      <c r="K119" s="52" t="s">
        <v>21</v>
      </c>
      <c r="L119" s="50" t="s">
        <v>130</v>
      </c>
    </row>
    <row r="120" spans="1:13" s="85" customFormat="1" ht="12.75" customHeight="1" x14ac:dyDescent="0.25">
      <c r="A120" s="82" t="s">
        <v>35</v>
      </c>
      <c r="B120" s="82" t="s">
        <v>19</v>
      </c>
      <c r="C120" s="83" t="s">
        <v>19</v>
      </c>
      <c r="D120" s="83" t="s">
        <v>234</v>
      </c>
      <c r="E120" s="83" t="s">
        <v>170</v>
      </c>
      <c r="F120" s="83" t="s">
        <v>170</v>
      </c>
      <c r="G120" s="83" t="s">
        <v>105</v>
      </c>
      <c r="H120" s="83" t="s">
        <v>98</v>
      </c>
      <c r="I120" s="86">
        <v>30</v>
      </c>
      <c r="J120" s="90">
        <f>-100 * LN(1-I120/100) / (6/12)</f>
        <v>71.334988787746482</v>
      </c>
      <c r="K120" s="83" t="s">
        <v>236</v>
      </c>
      <c r="L120" s="84" t="s">
        <v>232</v>
      </c>
    </row>
    <row r="121" spans="1:13" s="85" customFormat="1" ht="12.75" customHeight="1" x14ac:dyDescent="0.25">
      <c r="A121" s="82" t="s">
        <v>35</v>
      </c>
      <c r="B121" s="82" t="s">
        <v>19</v>
      </c>
      <c r="C121" s="83" t="s">
        <v>19</v>
      </c>
      <c r="D121" s="83" t="s">
        <v>234</v>
      </c>
      <c r="E121" s="83" t="s">
        <v>170</v>
      </c>
      <c r="F121" s="83" t="s">
        <v>170</v>
      </c>
      <c r="G121" s="83" t="s">
        <v>134</v>
      </c>
      <c r="H121" s="83" t="s">
        <v>98</v>
      </c>
      <c r="I121" s="86">
        <v>15</v>
      </c>
      <c r="J121" s="90">
        <f>-100 * LN(1-I121/100) / (6/12)</f>
        <v>32.503785899554991</v>
      </c>
      <c r="K121" s="83" t="s">
        <v>236</v>
      </c>
      <c r="L121" s="84" t="s">
        <v>232</v>
      </c>
    </row>
    <row r="122" spans="1:13" x14ac:dyDescent="0.25">
      <c r="C122" s="9"/>
      <c r="D122" s="1"/>
      <c r="E122" s="1"/>
      <c r="F122" s="1"/>
      <c r="G122" s="1"/>
      <c r="H122" s="1"/>
      <c r="I122" s="40"/>
      <c r="J122" s="89"/>
      <c r="K122" s="9"/>
      <c r="L122" s="3"/>
    </row>
    <row r="123" spans="1:13" x14ac:dyDescent="0.25">
      <c r="A123" s="17" t="s">
        <v>35</v>
      </c>
      <c r="B123" s="17" t="s">
        <v>19</v>
      </c>
      <c r="C123" s="1" t="s">
        <v>16</v>
      </c>
      <c r="D123" s="1" t="s">
        <v>17</v>
      </c>
      <c r="E123" s="1">
        <v>1</v>
      </c>
      <c r="F123" s="1" t="s">
        <v>29</v>
      </c>
      <c r="G123" s="1" t="s">
        <v>50</v>
      </c>
      <c r="H123" s="1" t="s">
        <v>45</v>
      </c>
      <c r="I123" s="40">
        <v>16</v>
      </c>
      <c r="J123" s="89">
        <f t="shared" ref="J123:J126" si="28" xml:space="preserve"> I123</f>
        <v>16</v>
      </c>
      <c r="K123" s="1" t="s">
        <v>20</v>
      </c>
      <c r="L123" s="3" t="s">
        <v>25</v>
      </c>
    </row>
    <row r="124" spans="1:13" s="85" customFormat="1" ht="12.75" customHeight="1" x14ac:dyDescent="0.25">
      <c r="A124" s="82" t="s">
        <v>35</v>
      </c>
      <c r="B124" s="82" t="s">
        <v>19</v>
      </c>
      <c r="C124" s="83" t="s">
        <v>16</v>
      </c>
      <c r="D124" s="83" t="s">
        <v>234</v>
      </c>
      <c r="E124" s="83" t="s">
        <v>170</v>
      </c>
      <c r="F124" s="83" t="s">
        <v>170</v>
      </c>
      <c r="G124" s="83" t="s">
        <v>50</v>
      </c>
      <c r="H124" s="83" t="s">
        <v>98</v>
      </c>
      <c r="I124" s="86">
        <v>12</v>
      </c>
      <c r="J124" s="90">
        <f t="shared" ref="J124" si="29">-100 * LN(1-I124/100)</f>
        <v>12.783337150988489</v>
      </c>
      <c r="K124" s="83" t="s">
        <v>236</v>
      </c>
      <c r="L124" s="84" t="s">
        <v>232</v>
      </c>
      <c r="M124" s="85" t="s">
        <v>238</v>
      </c>
    </row>
    <row r="125" spans="1:13" x14ac:dyDescent="0.25">
      <c r="A125" s="17" t="s">
        <v>35</v>
      </c>
      <c r="B125" s="17" t="s">
        <v>19</v>
      </c>
      <c r="C125" s="1" t="s">
        <v>19</v>
      </c>
      <c r="D125" s="1" t="s">
        <v>17</v>
      </c>
      <c r="E125" s="1">
        <v>1</v>
      </c>
      <c r="F125" s="1" t="s">
        <v>29</v>
      </c>
      <c r="G125" s="1" t="s">
        <v>50</v>
      </c>
      <c r="H125" s="1" t="s">
        <v>45</v>
      </c>
      <c r="I125" s="40">
        <v>18</v>
      </c>
      <c r="J125" s="89">
        <f t="shared" si="28"/>
        <v>18</v>
      </c>
      <c r="K125" s="1" t="s">
        <v>20</v>
      </c>
      <c r="L125" s="3" t="s">
        <v>25</v>
      </c>
    </row>
    <row r="126" spans="1:13" x14ac:dyDescent="0.25">
      <c r="A126" s="17" t="s">
        <v>35</v>
      </c>
      <c r="B126" s="17" t="s">
        <v>19</v>
      </c>
      <c r="C126" s="1" t="s">
        <v>19</v>
      </c>
      <c r="D126" s="1" t="s">
        <v>17</v>
      </c>
      <c r="E126" s="1">
        <v>6.5</v>
      </c>
      <c r="F126" s="1" t="s">
        <v>29</v>
      </c>
      <c r="G126" s="1" t="s">
        <v>50</v>
      </c>
      <c r="H126" s="1" t="s">
        <v>45</v>
      </c>
      <c r="I126" s="40">
        <v>15</v>
      </c>
      <c r="J126" s="89">
        <f t="shared" si="28"/>
        <v>15</v>
      </c>
      <c r="K126" s="1" t="s">
        <v>9</v>
      </c>
      <c r="L126" s="3" t="s">
        <v>78</v>
      </c>
    </row>
    <row r="127" spans="1:13" s="53" customFormat="1" x14ac:dyDescent="0.25">
      <c r="A127" s="51" t="s">
        <v>35</v>
      </c>
      <c r="B127" s="51" t="s">
        <v>19</v>
      </c>
      <c r="C127" s="52" t="s">
        <v>19</v>
      </c>
      <c r="D127" s="52" t="s">
        <v>17</v>
      </c>
      <c r="E127" s="52">
        <v>13</v>
      </c>
      <c r="F127" s="52" t="s">
        <v>29</v>
      </c>
      <c r="G127" s="52" t="s">
        <v>131</v>
      </c>
      <c r="H127" s="52" t="s">
        <v>45</v>
      </c>
      <c r="I127" s="57">
        <v>8</v>
      </c>
      <c r="J127" s="89">
        <f xml:space="preserve"> I127</f>
        <v>8</v>
      </c>
      <c r="K127" s="52" t="s">
        <v>21</v>
      </c>
      <c r="L127" s="50" t="s">
        <v>130</v>
      </c>
    </row>
    <row r="128" spans="1:13" s="85" customFormat="1" ht="12.75" customHeight="1" x14ac:dyDescent="0.25">
      <c r="A128" s="82" t="s">
        <v>35</v>
      </c>
      <c r="B128" s="82" t="s">
        <v>19</v>
      </c>
      <c r="C128" s="83" t="s">
        <v>19</v>
      </c>
      <c r="D128" s="83" t="s">
        <v>234</v>
      </c>
      <c r="E128" s="83" t="s">
        <v>170</v>
      </c>
      <c r="F128" s="83" t="s">
        <v>170</v>
      </c>
      <c r="G128" s="83" t="s">
        <v>50</v>
      </c>
      <c r="H128" s="83" t="s">
        <v>98</v>
      </c>
      <c r="I128" s="86">
        <v>14</v>
      </c>
      <c r="J128" s="90">
        <f t="shared" ref="J128" si="30">-100 * LN(1-I128/100)</f>
        <v>15.082288973458366</v>
      </c>
      <c r="K128" s="83" t="s">
        <v>236</v>
      </c>
      <c r="L128" s="84" t="s">
        <v>232</v>
      </c>
      <c r="M128" s="85" t="s">
        <v>238</v>
      </c>
    </row>
    <row r="129" spans="1:13" x14ac:dyDescent="0.25">
      <c r="C129" s="1"/>
      <c r="D129" s="1"/>
      <c r="E129" s="1"/>
      <c r="F129" s="1"/>
      <c r="G129" s="1"/>
      <c r="H129" s="1"/>
      <c r="I129" s="40"/>
      <c r="J129" s="89"/>
      <c r="K129" s="1"/>
      <c r="L129" s="81"/>
    </row>
    <row r="130" spans="1:13" x14ac:dyDescent="0.25">
      <c r="A130" s="17" t="s">
        <v>35</v>
      </c>
      <c r="B130" s="17" t="s">
        <v>19</v>
      </c>
      <c r="C130" s="1" t="s">
        <v>19</v>
      </c>
      <c r="D130" s="1" t="s">
        <v>10</v>
      </c>
      <c r="E130" s="1" t="s">
        <v>170</v>
      </c>
      <c r="F130" s="1" t="s">
        <v>29</v>
      </c>
      <c r="G130" s="1" t="s">
        <v>89</v>
      </c>
      <c r="H130" s="1" t="s">
        <v>45</v>
      </c>
      <c r="I130" s="40">
        <v>13</v>
      </c>
      <c r="J130" s="89">
        <f t="shared" ref="J130:J131" si="31" xml:space="preserve"> I130</f>
        <v>13</v>
      </c>
      <c r="K130" s="1" t="s">
        <v>20</v>
      </c>
      <c r="L130" s="3" t="s">
        <v>48</v>
      </c>
    </row>
    <row r="131" spans="1:13" s="53" customFormat="1" x14ac:dyDescent="0.25">
      <c r="A131" s="51" t="s">
        <v>35</v>
      </c>
      <c r="B131" s="51" t="s">
        <v>19</v>
      </c>
      <c r="C131" s="52" t="s">
        <v>19</v>
      </c>
      <c r="D131" s="52" t="s">
        <v>17</v>
      </c>
      <c r="E131" s="52">
        <v>13</v>
      </c>
      <c r="F131" s="52" t="s">
        <v>29</v>
      </c>
      <c r="G131" s="52" t="s">
        <v>89</v>
      </c>
      <c r="H131" s="52" t="s">
        <v>45</v>
      </c>
      <c r="I131" s="57">
        <v>13</v>
      </c>
      <c r="J131" s="89">
        <f t="shared" si="31"/>
        <v>13</v>
      </c>
      <c r="K131" s="52" t="s">
        <v>21</v>
      </c>
      <c r="L131" s="50" t="s">
        <v>130</v>
      </c>
    </row>
    <row r="133" spans="1:13" x14ac:dyDescent="0.25">
      <c r="A133" s="17" t="s">
        <v>35</v>
      </c>
      <c r="B133" s="17" t="s">
        <v>39</v>
      </c>
      <c r="C133" s="1" t="s">
        <v>19</v>
      </c>
      <c r="D133" s="1" t="s">
        <v>170</v>
      </c>
      <c r="E133" s="1" t="s">
        <v>170</v>
      </c>
      <c r="F133" s="1" t="s">
        <v>29</v>
      </c>
      <c r="G133" s="1" t="s">
        <v>105</v>
      </c>
      <c r="H133" s="1" t="s">
        <v>98</v>
      </c>
      <c r="I133" s="40">
        <v>11</v>
      </c>
      <c r="J133" s="90">
        <f>-100 * LN(1-I133/100) / (6/12)</f>
        <v>23.306763251190301</v>
      </c>
      <c r="K133" s="1" t="s">
        <v>21</v>
      </c>
      <c r="L133" s="3" t="s">
        <v>36</v>
      </c>
    </row>
    <row r="134" spans="1:13" ht="12.75" x14ac:dyDescent="0.25">
      <c r="A134" s="17" t="s">
        <v>35</v>
      </c>
      <c r="B134" s="28" t="s">
        <v>39</v>
      </c>
      <c r="C134" s="49" t="s">
        <v>19</v>
      </c>
      <c r="D134" s="49" t="s">
        <v>10</v>
      </c>
      <c r="E134" s="1" t="s">
        <v>170</v>
      </c>
      <c r="F134" s="1" t="s">
        <v>29</v>
      </c>
      <c r="G134" s="1" t="s">
        <v>115</v>
      </c>
      <c r="H134" s="1" t="s">
        <v>45</v>
      </c>
      <c r="I134" s="40">
        <v>11</v>
      </c>
      <c r="J134" s="89">
        <f t="shared" ref="J134:J135" si="32" xml:space="preserve"> I134</f>
        <v>11</v>
      </c>
      <c r="K134" s="49" t="s">
        <v>20</v>
      </c>
      <c r="L134" s="7" t="s">
        <v>226</v>
      </c>
      <c r="M134" s="23" t="s">
        <v>228</v>
      </c>
    </row>
    <row r="135" spans="1:13" ht="12.75" x14ac:dyDescent="0.25">
      <c r="A135" s="17" t="s">
        <v>35</v>
      </c>
      <c r="B135" s="28" t="s">
        <v>39</v>
      </c>
      <c r="C135" s="49" t="s">
        <v>19</v>
      </c>
      <c r="D135" s="49" t="s">
        <v>10</v>
      </c>
      <c r="E135" s="1" t="s">
        <v>170</v>
      </c>
      <c r="F135" s="1" t="s">
        <v>29</v>
      </c>
      <c r="G135" s="1" t="s">
        <v>115</v>
      </c>
      <c r="H135" s="1" t="s">
        <v>45</v>
      </c>
      <c r="I135" s="40">
        <v>12</v>
      </c>
      <c r="J135" s="89">
        <f t="shared" si="32"/>
        <v>12</v>
      </c>
      <c r="K135" s="49" t="s">
        <v>20</v>
      </c>
      <c r="L135" s="7" t="s">
        <v>226</v>
      </c>
      <c r="M135" s="23" t="s">
        <v>231</v>
      </c>
    </row>
    <row r="136" spans="1:13" x14ac:dyDescent="0.25">
      <c r="A136" s="17" t="s">
        <v>35</v>
      </c>
      <c r="B136" s="17" t="s">
        <v>39</v>
      </c>
      <c r="C136" s="1" t="s">
        <v>19</v>
      </c>
      <c r="D136" s="1" t="s">
        <v>17</v>
      </c>
      <c r="E136" s="1">
        <v>4</v>
      </c>
      <c r="F136" s="1" t="s">
        <v>29</v>
      </c>
      <c r="G136" s="1" t="s">
        <v>105</v>
      </c>
      <c r="H136" s="1" t="s">
        <v>98</v>
      </c>
      <c r="I136" s="40">
        <v>13</v>
      </c>
      <c r="J136" s="90">
        <f>-100 * LN(1-I136/100) / (6/12)</f>
        <v>27.852413466701531</v>
      </c>
      <c r="K136" s="1" t="s">
        <v>20</v>
      </c>
      <c r="L136" s="3" t="s">
        <v>37</v>
      </c>
    </row>
    <row r="137" spans="1:13" s="53" customFormat="1" x14ac:dyDescent="0.25">
      <c r="A137" s="51" t="s">
        <v>35</v>
      </c>
      <c r="B137" s="51" t="s">
        <v>39</v>
      </c>
      <c r="C137" s="52" t="s">
        <v>19</v>
      </c>
      <c r="D137" s="52" t="s">
        <v>17</v>
      </c>
      <c r="E137" s="52">
        <v>10</v>
      </c>
      <c r="F137" s="52" t="s">
        <v>29</v>
      </c>
      <c r="G137" s="52" t="s">
        <v>105</v>
      </c>
      <c r="H137" s="52" t="s">
        <v>45</v>
      </c>
      <c r="I137" s="57">
        <v>42</v>
      </c>
      <c r="J137" s="89">
        <f t="shared" ref="J137:J139" si="33" xml:space="preserve"> I137</f>
        <v>42</v>
      </c>
      <c r="K137" s="52" t="s">
        <v>21</v>
      </c>
      <c r="L137" s="50" t="s">
        <v>130</v>
      </c>
    </row>
    <row r="138" spans="1:13" s="53" customFormat="1" x14ac:dyDescent="0.25">
      <c r="A138" s="51" t="s">
        <v>35</v>
      </c>
      <c r="B138" s="51" t="s">
        <v>39</v>
      </c>
      <c r="C138" s="52" t="s">
        <v>19</v>
      </c>
      <c r="D138" s="52" t="s">
        <v>17</v>
      </c>
      <c r="E138" s="52">
        <v>10</v>
      </c>
      <c r="F138" s="52" t="s">
        <v>29</v>
      </c>
      <c r="G138" s="52" t="s">
        <v>135</v>
      </c>
      <c r="H138" s="52" t="s">
        <v>45</v>
      </c>
      <c r="I138" s="57">
        <v>24</v>
      </c>
      <c r="J138" s="89">
        <f t="shared" si="33"/>
        <v>24</v>
      </c>
      <c r="K138" s="52" t="s">
        <v>21</v>
      </c>
      <c r="L138" s="50" t="s">
        <v>130</v>
      </c>
    </row>
    <row r="139" spans="1:13" s="53" customFormat="1" x14ac:dyDescent="0.25">
      <c r="A139" s="51" t="s">
        <v>35</v>
      </c>
      <c r="B139" s="51" t="s">
        <v>39</v>
      </c>
      <c r="C139" s="52" t="s">
        <v>19</v>
      </c>
      <c r="D139" s="52" t="s">
        <v>17</v>
      </c>
      <c r="E139" s="52">
        <v>10</v>
      </c>
      <c r="F139" s="52" t="s">
        <v>29</v>
      </c>
      <c r="G139" s="52" t="s">
        <v>136</v>
      </c>
      <c r="H139" s="52" t="s">
        <v>45</v>
      </c>
      <c r="I139" s="57">
        <v>37</v>
      </c>
      <c r="J139" s="89">
        <f t="shared" si="33"/>
        <v>37</v>
      </c>
      <c r="K139" s="52" t="s">
        <v>21</v>
      </c>
      <c r="L139" s="50" t="s">
        <v>130</v>
      </c>
    </row>
    <row r="140" spans="1:13" s="85" customFormat="1" ht="12.75" customHeight="1" x14ac:dyDescent="0.25">
      <c r="A140" s="82" t="s">
        <v>35</v>
      </c>
      <c r="B140" s="82" t="s">
        <v>39</v>
      </c>
      <c r="C140" s="83" t="s">
        <v>19</v>
      </c>
      <c r="D140" s="83" t="s">
        <v>234</v>
      </c>
      <c r="E140" s="83" t="s">
        <v>170</v>
      </c>
      <c r="F140" s="83" t="s">
        <v>170</v>
      </c>
      <c r="G140" s="83" t="s">
        <v>105</v>
      </c>
      <c r="H140" s="83" t="s">
        <v>98</v>
      </c>
      <c r="I140" s="86">
        <v>27</v>
      </c>
      <c r="J140" s="90">
        <f>-100 * LN(1-I140/100) / (6/12)</f>
        <v>62.942148967940049</v>
      </c>
      <c r="K140" s="83" t="s">
        <v>236</v>
      </c>
      <c r="L140" s="84" t="s">
        <v>232</v>
      </c>
    </row>
    <row r="141" spans="1:13" s="85" customFormat="1" ht="12.75" customHeight="1" x14ac:dyDescent="0.25">
      <c r="A141" s="82" t="s">
        <v>35</v>
      </c>
      <c r="B141" s="82" t="s">
        <v>39</v>
      </c>
      <c r="C141" s="83" t="s">
        <v>19</v>
      </c>
      <c r="D141" s="83" t="s">
        <v>234</v>
      </c>
      <c r="E141" s="83" t="s">
        <v>170</v>
      </c>
      <c r="F141" s="83" t="s">
        <v>170</v>
      </c>
      <c r="G141" s="83" t="s">
        <v>134</v>
      </c>
      <c r="H141" s="83" t="s">
        <v>98</v>
      </c>
      <c r="I141" s="86">
        <v>9</v>
      </c>
      <c r="J141" s="90">
        <f>-100 * LN(1-I141/100) / (6/12)</f>
        <v>18.862135894248258</v>
      </c>
      <c r="K141" s="83" t="s">
        <v>236</v>
      </c>
      <c r="L141" s="84" t="s">
        <v>232</v>
      </c>
    </row>
    <row r="142" spans="1:13" x14ac:dyDescent="0.25">
      <c r="C142" s="9"/>
      <c r="D142" s="3"/>
      <c r="E142" s="3"/>
      <c r="F142" s="3"/>
      <c r="G142" s="3"/>
      <c r="H142" s="3"/>
      <c r="I142" s="42"/>
      <c r="J142" s="92"/>
      <c r="K142" s="9"/>
      <c r="L142" s="3"/>
    </row>
    <row r="143" spans="1:13" ht="12.75" x14ac:dyDescent="0.25">
      <c r="A143" s="17" t="s">
        <v>35</v>
      </c>
      <c r="B143" s="28" t="s">
        <v>39</v>
      </c>
      <c r="C143" s="49" t="s">
        <v>19</v>
      </c>
      <c r="D143" s="49" t="s">
        <v>10</v>
      </c>
      <c r="E143" s="1" t="s">
        <v>170</v>
      </c>
      <c r="F143" s="1" t="s">
        <v>29</v>
      </c>
      <c r="G143" s="1" t="s">
        <v>50</v>
      </c>
      <c r="H143" s="1" t="s">
        <v>45</v>
      </c>
      <c r="I143" s="40">
        <v>9</v>
      </c>
      <c r="J143" s="89">
        <f t="shared" ref="J143:J144" si="34" xml:space="preserve"> I143</f>
        <v>9</v>
      </c>
      <c r="K143" s="49" t="s">
        <v>20</v>
      </c>
      <c r="L143" s="7" t="s">
        <v>226</v>
      </c>
      <c r="M143" s="23" t="s">
        <v>228</v>
      </c>
    </row>
    <row r="144" spans="1:13" ht="12.75" x14ac:dyDescent="0.25">
      <c r="A144" s="17" t="s">
        <v>35</v>
      </c>
      <c r="B144" s="28" t="s">
        <v>39</v>
      </c>
      <c r="C144" s="49" t="s">
        <v>19</v>
      </c>
      <c r="D144" s="49" t="s">
        <v>10</v>
      </c>
      <c r="E144" s="1" t="s">
        <v>170</v>
      </c>
      <c r="F144" s="1" t="s">
        <v>29</v>
      </c>
      <c r="G144" s="1" t="s">
        <v>50</v>
      </c>
      <c r="H144" s="1" t="s">
        <v>45</v>
      </c>
      <c r="I144" s="40">
        <v>8</v>
      </c>
      <c r="J144" s="89">
        <f t="shared" si="34"/>
        <v>8</v>
      </c>
      <c r="K144" s="49" t="s">
        <v>20</v>
      </c>
      <c r="L144" s="7" t="s">
        <v>226</v>
      </c>
      <c r="M144" s="23" t="s">
        <v>231</v>
      </c>
    </row>
    <row r="145" spans="1:13" s="53" customFormat="1" x14ac:dyDescent="0.25">
      <c r="A145" s="51" t="s">
        <v>35</v>
      </c>
      <c r="B145" s="51" t="s">
        <v>39</v>
      </c>
      <c r="C145" s="52" t="s">
        <v>19</v>
      </c>
      <c r="D145" s="52" t="s">
        <v>17</v>
      </c>
      <c r="E145" s="52">
        <v>10</v>
      </c>
      <c r="F145" s="52" t="s">
        <v>29</v>
      </c>
      <c r="G145" s="52" t="s">
        <v>131</v>
      </c>
      <c r="H145" s="52" t="s">
        <v>45</v>
      </c>
      <c r="I145" s="57">
        <v>14</v>
      </c>
      <c r="J145" s="89">
        <f t="shared" ref="J145" si="35" xml:space="preserve"> I145</f>
        <v>14</v>
      </c>
      <c r="K145" s="52" t="s">
        <v>21</v>
      </c>
      <c r="L145" s="50" t="s">
        <v>130</v>
      </c>
    </row>
    <row r="146" spans="1:13" s="85" customFormat="1" ht="12.75" customHeight="1" x14ac:dyDescent="0.25">
      <c r="A146" s="82" t="s">
        <v>35</v>
      </c>
      <c r="B146" s="82" t="s">
        <v>39</v>
      </c>
      <c r="C146" s="83" t="s">
        <v>19</v>
      </c>
      <c r="D146" s="83" t="s">
        <v>234</v>
      </c>
      <c r="E146" s="83" t="s">
        <v>170</v>
      </c>
      <c r="F146" s="83" t="s">
        <v>170</v>
      </c>
      <c r="G146" s="83" t="s">
        <v>50</v>
      </c>
      <c r="H146" s="83" t="s">
        <v>98</v>
      </c>
      <c r="I146" s="86">
        <v>8</v>
      </c>
      <c r="J146" s="90">
        <f t="shared" ref="J146" si="36">-100 * LN(1-I146/100)</f>
        <v>8.3381608939051013</v>
      </c>
      <c r="K146" s="83" t="s">
        <v>236</v>
      </c>
      <c r="L146" s="84" t="s">
        <v>232</v>
      </c>
      <c r="M146" s="85" t="s">
        <v>238</v>
      </c>
    </row>
    <row r="147" spans="1:13" x14ac:dyDescent="0.25">
      <c r="C147" s="10"/>
      <c r="D147" s="7"/>
      <c r="E147" s="7"/>
      <c r="F147" s="7"/>
      <c r="G147" s="7"/>
      <c r="H147" s="7"/>
      <c r="I147" s="42"/>
      <c r="J147" s="92"/>
      <c r="K147" s="10"/>
      <c r="L147" s="7"/>
    </row>
    <row r="148" spans="1:13" x14ac:dyDescent="0.25">
      <c r="A148" s="17" t="s">
        <v>35</v>
      </c>
      <c r="B148" s="17" t="s">
        <v>39</v>
      </c>
      <c r="C148" s="1" t="s">
        <v>19</v>
      </c>
      <c r="D148" s="1" t="s">
        <v>17</v>
      </c>
      <c r="E148" s="1">
        <v>4</v>
      </c>
      <c r="F148" s="1" t="s">
        <v>29</v>
      </c>
      <c r="G148" s="1" t="s">
        <v>89</v>
      </c>
      <c r="H148" s="1" t="s">
        <v>45</v>
      </c>
      <c r="I148" s="40">
        <v>8</v>
      </c>
      <c r="J148" s="89">
        <f t="shared" ref="J148:J149" si="37" xml:space="preserve"> I148</f>
        <v>8</v>
      </c>
      <c r="K148" s="1" t="s">
        <v>20</v>
      </c>
      <c r="L148" s="3" t="s">
        <v>37</v>
      </c>
    </row>
    <row r="149" spans="1:13" s="53" customFormat="1" x14ac:dyDescent="0.25">
      <c r="A149" s="51" t="s">
        <v>35</v>
      </c>
      <c r="B149" s="51" t="s">
        <v>39</v>
      </c>
      <c r="C149" s="52" t="s">
        <v>19</v>
      </c>
      <c r="D149" s="52" t="s">
        <v>17</v>
      </c>
      <c r="E149" s="52">
        <v>10</v>
      </c>
      <c r="F149" s="52" t="s">
        <v>29</v>
      </c>
      <c r="G149" s="52" t="s">
        <v>89</v>
      </c>
      <c r="H149" s="52" t="s">
        <v>45</v>
      </c>
      <c r="I149" s="57">
        <v>24</v>
      </c>
      <c r="J149" s="89">
        <f t="shared" si="37"/>
        <v>24</v>
      </c>
      <c r="K149" s="52" t="s">
        <v>21</v>
      </c>
      <c r="L149" s="50" t="s">
        <v>130</v>
      </c>
    </row>
    <row r="151" spans="1:13" s="76" customFormat="1" ht="12.75" customHeight="1" x14ac:dyDescent="0.25">
      <c r="A151" s="72"/>
      <c r="B151" s="72"/>
      <c r="C151" s="73"/>
      <c r="D151" s="73"/>
      <c r="E151" s="73"/>
      <c r="F151" s="73"/>
      <c r="G151" s="73"/>
      <c r="H151" s="73"/>
      <c r="I151" s="74"/>
      <c r="K151" s="73"/>
      <c r="L151" s="75"/>
    </row>
    <row r="155" spans="1:13" s="76" customFormat="1" x14ac:dyDescent="0.25">
      <c r="A155" s="72"/>
      <c r="B155" s="72"/>
      <c r="C155" s="73"/>
      <c r="D155" s="73"/>
      <c r="E155" s="73"/>
      <c r="F155" s="73"/>
      <c r="G155" s="73"/>
      <c r="H155" s="73"/>
      <c r="I155" s="74"/>
      <c r="K155" s="73"/>
      <c r="L155" s="75"/>
    </row>
  </sheetData>
  <pageMargins left="0.7" right="0.7" top="0.75" bottom="0.75" header="0.3" footer="0.3"/>
  <pageSetup paperSize="9" scale="3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Index</vt:lpstr>
      <vt:lpstr>Structure</vt:lpstr>
      <vt:lpstr>Abortion</vt:lpstr>
      <vt:lpstr>Agefp</vt:lpstr>
      <vt:lpstr>Parturition</vt:lpstr>
      <vt:lpstr>Prolificacy</vt:lpstr>
      <vt:lpstr>Mortinatality</vt:lpstr>
      <vt:lpstr>Fecundity</vt:lpstr>
      <vt:lpstr>Mortality</vt:lpstr>
      <vt:lpstr>Offtake</vt:lpstr>
      <vt:lpstr>Summary</vt:lpstr>
      <vt:lpstr>Abortion!Zone_d_impression</vt:lpstr>
      <vt:lpstr>Agefp!Zone_d_impression</vt:lpstr>
      <vt:lpstr>Index!Zone_d_impression</vt:lpstr>
      <vt:lpstr>Mortality!Zone_d_impression</vt:lpstr>
      <vt:lpstr>Parturition!Zone_d_impression</vt:lpstr>
      <vt:lpstr>Structure!Zone_d_impression</vt:lpstr>
    </vt:vector>
  </TitlesOfParts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lesnoff</dc:creator>
  <cp:lastModifiedBy>lesnoff</cp:lastModifiedBy>
  <cp:lastPrinted>2013-10-10T08:54:10Z</cp:lastPrinted>
  <dcterms:created xsi:type="dcterms:W3CDTF">2013-09-03T12:28:58Z</dcterms:created>
  <dcterms:modified xsi:type="dcterms:W3CDTF">2013-11-22T12:39:19Z</dcterms:modified>
</cp:coreProperties>
</file>